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FA5B7665-EF7D-414B-B276-2397075D250B}" xr6:coauthVersionLast="36" xr6:coauthVersionMax="47" xr10:uidLastSave="{00000000-0000-0000-0000-000000000000}"/>
  <bookViews>
    <workbookView xWindow="120" yWindow="72" windowWidth="15480" windowHeight="9432" tabRatio="809" activeTab="4" xr2:uid="{00000000-000D-0000-FFFF-FFFF00000000}"/>
  </bookViews>
  <sheets>
    <sheet name="Instructions" sheetId="6" r:id="rId1"/>
    <sheet name="1. Development Budget" sheetId="1" r:id="rId2"/>
    <sheet name="2. Sources of Funds" sheetId="2" r:id="rId3"/>
    <sheet name="3. Project Income" sheetId="3" r:id="rId4"/>
    <sheet name="4. Project Expenses" sheetId="4" r:id="rId5"/>
    <sheet name="5. Proforma" sheetId="8" r:id="rId6"/>
    <sheet name="6. Estimated Operating Reserve" sheetId="10" r:id="rId7"/>
  </sheets>
  <definedNames>
    <definedName name="_xlnm.Print_Area" localSheetId="1">'1. Development Budget'!$A$1:$D$52</definedName>
    <definedName name="_xlnm.Print_Area" localSheetId="2">'2. Sources of Funds'!$A$1:$G$32</definedName>
    <definedName name="_xlnm.Print_Area" localSheetId="3">'3. Project Income'!$A$1:$G$57</definedName>
    <definedName name="_xlnm.Print_Area" localSheetId="4">'4. Project Expenses'!$A$1:$E$41</definedName>
    <definedName name="_xlnm.Print_Area" localSheetId="5">'5. Proforma'!$A$1:$G$59</definedName>
    <definedName name="_xlnm.Print_Area" localSheetId="0">Instructions!$A$1:$B$8</definedName>
  </definedNames>
  <calcPr calcId="191028"/>
</workbook>
</file>

<file path=xl/calcChain.xml><?xml version="1.0" encoding="utf-8"?>
<calcChain xmlns="http://schemas.openxmlformats.org/spreadsheetml/2006/main">
  <c r="C26" i="10" l="1"/>
  <c r="D26" i="10"/>
  <c r="E26" i="10"/>
  <c r="F26" i="10"/>
  <c r="B26" i="10"/>
  <c r="C19" i="10"/>
  <c r="D19" i="10"/>
  <c r="E19" i="10"/>
  <c r="F19" i="10"/>
  <c r="B19" i="10"/>
  <c r="C12" i="10"/>
  <c r="D12" i="10"/>
  <c r="E12" i="10"/>
  <c r="F12" i="10"/>
  <c r="B12" i="10"/>
  <c r="D25" i="10"/>
  <c r="E25" i="10" s="1"/>
  <c r="F25" i="10" s="1"/>
  <c r="C25" i="10"/>
  <c r="B25" i="10"/>
  <c r="D18" i="10"/>
  <c r="E18" i="10" s="1"/>
  <c r="F18" i="10" s="1"/>
  <c r="C18" i="10"/>
  <c r="B18" i="10"/>
  <c r="D11" i="10"/>
  <c r="E11" i="10"/>
  <c r="F11" i="10" s="1"/>
  <c r="C11" i="10"/>
  <c r="B11" i="10"/>
  <c r="E5" i="10"/>
  <c r="F24" i="10"/>
  <c r="C24" i="10"/>
  <c r="D24" i="10"/>
  <c r="E24" i="10"/>
  <c r="B24" i="10"/>
  <c r="C17" i="10"/>
  <c r="D17" i="10"/>
  <c r="E17" i="10"/>
  <c r="F17" i="10"/>
  <c r="B17" i="10"/>
  <c r="C10" i="10"/>
  <c r="D10" i="10"/>
  <c r="E10" i="10"/>
  <c r="F10" i="10"/>
  <c r="B10" i="10"/>
  <c r="C17" i="8"/>
  <c r="C16" i="8"/>
  <c r="D40" i="4"/>
  <c r="D25" i="4"/>
  <c r="E40" i="4"/>
  <c r="E41" i="4"/>
  <c r="E25" i="4"/>
  <c r="D8" i="4"/>
  <c r="A10" i="4"/>
  <c r="A11" i="4" s="1"/>
  <c r="A12" i="4" s="1"/>
  <c r="A13" i="4" s="1"/>
  <c r="A14" i="4" s="1"/>
  <c r="A15" i="4" s="1"/>
  <c r="A16" i="4" s="1"/>
  <c r="A17" i="4" s="1"/>
  <c r="A18" i="4" s="1"/>
  <c r="A19" i="4" s="1"/>
  <c r="A20" i="4" s="1"/>
  <c r="A21" i="4" s="1"/>
  <c r="A22" i="4" s="1"/>
  <c r="A23" i="4" s="1"/>
  <c r="A24" i="4" s="1"/>
  <c r="A27" i="4" s="1"/>
  <c r="A28" i="4" s="1"/>
  <c r="A29" i="4" s="1"/>
  <c r="A30" i="4" s="1"/>
  <c r="A31" i="4" s="1"/>
  <c r="A32" i="4" s="1"/>
  <c r="A33" i="4" s="1"/>
  <c r="A34" i="4" s="1"/>
  <c r="A35" i="4" s="1"/>
  <c r="A36" i="4" s="1"/>
  <c r="A37" i="4" s="1"/>
  <c r="A38" i="4" s="1"/>
  <c r="A39" i="4" s="1"/>
  <c r="G57" i="3"/>
  <c r="F30" i="3"/>
  <c r="G30" i="3" s="1"/>
  <c r="F35" i="3"/>
  <c r="G35" i="3"/>
  <c r="G25" i="3"/>
  <c r="F25" i="3"/>
  <c r="F15" i="3"/>
  <c r="G15" i="3" s="1"/>
  <c r="F16" i="3"/>
  <c r="G16" i="3" s="1"/>
  <c r="C21" i="2" l="1"/>
  <c r="F27" i="3" l="1"/>
  <c r="F28" i="3"/>
  <c r="F29" i="3"/>
  <c r="F31" i="3"/>
  <c r="G31" i="3" s="1"/>
  <c r="F32" i="3"/>
  <c r="F33" i="3"/>
  <c r="F34" i="3"/>
  <c r="F36" i="3"/>
  <c r="F37" i="3"/>
  <c r="F38" i="3"/>
  <c r="F39" i="3"/>
  <c r="F40" i="3"/>
  <c r="G27" i="3"/>
  <c r="G28" i="3"/>
  <c r="G29" i="3"/>
  <c r="G32" i="3"/>
  <c r="G33" i="3"/>
  <c r="G34" i="3"/>
  <c r="G36" i="3"/>
  <c r="G37" i="3"/>
  <c r="G38" i="3"/>
  <c r="G39" i="3"/>
  <c r="B5" i="10" l="1"/>
  <c r="F42" i="3" l="1"/>
  <c r="F43" i="3"/>
  <c r="F44" i="3"/>
  <c r="F45" i="3"/>
  <c r="F46" i="3"/>
  <c r="F47" i="3"/>
  <c r="F48" i="3"/>
  <c r="F49" i="3"/>
  <c r="F50" i="3"/>
  <c r="F51" i="3"/>
  <c r="F52" i="3"/>
  <c r="F53" i="3"/>
  <c r="F54" i="3"/>
  <c r="F55" i="3"/>
  <c r="F56" i="3"/>
  <c r="F41" i="3"/>
  <c r="F18" i="3"/>
  <c r="G18" i="3" s="1"/>
  <c r="F19" i="3"/>
  <c r="G19" i="3" s="1"/>
  <c r="F20" i="3"/>
  <c r="G20" i="3" s="1"/>
  <c r="F21" i="3"/>
  <c r="G21" i="3" s="1"/>
  <c r="F22" i="3"/>
  <c r="G22" i="3" s="1"/>
  <c r="F23" i="3"/>
  <c r="G23" i="3" s="1"/>
  <c r="F24" i="3"/>
  <c r="G24" i="3" s="1"/>
  <c r="F26" i="3"/>
  <c r="G26" i="3" s="1"/>
  <c r="F17" i="3"/>
  <c r="G17" i="3" s="1"/>
  <c r="F57" i="3" l="1"/>
  <c r="D16" i="8" l="1"/>
  <c r="E16" i="8" s="1"/>
  <c r="D51" i="1"/>
  <c r="D45" i="1"/>
  <c r="D42" i="1"/>
  <c r="D17" i="1"/>
  <c r="D8" i="1"/>
  <c r="C18" i="2"/>
  <c r="D22" i="4"/>
  <c r="D21" i="4"/>
  <c r="D39" i="4"/>
  <c r="D38" i="4"/>
  <c r="D24" i="4"/>
  <c r="D23" i="4"/>
  <c r="D37" i="4"/>
  <c r="D36" i="4"/>
  <c r="D35" i="4"/>
  <c r="D34" i="4"/>
  <c r="D33" i="4"/>
  <c r="D32" i="4"/>
  <c r="D31" i="4"/>
  <c r="D30" i="4"/>
  <c r="D29" i="4"/>
  <c r="D28" i="4"/>
  <c r="D27" i="4"/>
  <c r="D20" i="4"/>
  <c r="D19" i="4"/>
  <c r="D18" i="4"/>
  <c r="D17" i="4"/>
  <c r="D16" i="4"/>
  <c r="D15" i="4"/>
  <c r="D14" i="4"/>
  <c r="D13" i="4"/>
  <c r="D12" i="4"/>
  <c r="D11" i="4"/>
  <c r="D10" i="4"/>
  <c r="D9" i="4"/>
  <c r="D7" i="4"/>
  <c r="E45" i="1"/>
  <c r="E31" i="2"/>
  <c r="E30" i="2"/>
  <c r="E29" i="2"/>
  <c r="E28" i="2"/>
  <c r="E27" i="2"/>
  <c r="E26" i="2"/>
  <c r="D32" i="2"/>
  <c r="C32" i="2"/>
  <c r="C10" i="3" l="1"/>
  <c r="C11" i="3" s="1"/>
  <c r="C12" i="3" s="1"/>
  <c r="F16" i="8"/>
  <c r="C24" i="8"/>
  <c r="D24" i="8" s="1"/>
  <c r="E24" i="8" s="1"/>
  <c r="F24" i="8" s="1"/>
  <c r="G24" i="8" s="1"/>
  <c r="C39" i="8" s="1"/>
  <c r="D39" i="8" s="1"/>
  <c r="E39" i="8" s="1"/>
  <c r="F39" i="8" s="1"/>
  <c r="G39" i="8" s="1"/>
  <c r="C54" i="8" s="1"/>
  <c r="D54" i="8" s="1"/>
  <c r="E54" i="8" s="1"/>
  <c r="F54" i="8" s="1"/>
  <c r="G54" i="8" s="1"/>
  <c r="D41" i="4"/>
  <c r="D52" i="1"/>
  <c r="H18" i="2" s="1"/>
  <c r="E32" i="2"/>
  <c r="A6" i="1"/>
  <c r="A7" i="1" s="1"/>
  <c r="A8" i="1" s="1"/>
  <c r="A9" i="1" s="1"/>
  <c r="A10" i="1" s="1"/>
  <c r="A11" i="1" s="1"/>
  <c r="A12" i="1" s="1"/>
  <c r="B6" i="10" l="1"/>
  <c r="B7" i="10" s="1"/>
  <c r="B20" i="10"/>
  <c r="C20" i="10"/>
  <c r="F27" i="10"/>
  <c r="B27" i="10"/>
  <c r="C13" i="10"/>
  <c r="D20" i="10"/>
  <c r="E27" i="10"/>
  <c r="F13" i="10"/>
  <c r="B13" i="10"/>
  <c r="E20" i="10"/>
  <c r="D27" i="10"/>
  <c r="E13" i="10"/>
  <c r="F20" i="10"/>
  <c r="C27" i="10"/>
  <c r="D13" i="10"/>
  <c r="G56" i="8"/>
  <c r="F56" i="8"/>
  <c r="E56" i="8"/>
  <c r="D56" i="8"/>
  <c r="C56" i="8"/>
  <c r="G41" i="8"/>
  <c r="F41" i="8"/>
  <c r="E41" i="8"/>
  <c r="D41" i="8"/>
  <c r="C41" i="8"/>
  <c r="G26" i="8"/>
  <c r="F26" i="8"/>
  <c r="E26" i="8"/>
  <c r="D26" i="8"/>
  <c r="C26" i="8"/>
  <c r="G16" i="8"/>
  <c r="A5" i="2" l="1"/>
  <c r="A6" i="2" s="1"/>
  <c r="A7" i="2" s="1"/>
  <c r="A11" i="2" s="1"/>
  <c r="A12" i="2" s="1"/>
  <c r="A13" i="2" s="1"/>
  <c r="A14" i="2" s="1"/>
  <c r="A15" i="2" s="1"/>
  <c r="A16" i="2" s="1"/>
  <c r="A17" i="2" s="1"/>
  <c r="A18" i="2" s="1"/>
  <c r="A26" i="2" s="1"/>
  <c r="A27" i="2" s="1"/>
  <c r="A28" i="2" s="1"/>
  <c r="A29" i="2" s="1"/>
  <c r="A30" i="2" s="1"/>
  <c r="A31" i="2" s="1"/>
  <c r="A32" i="2" s="1"/>
  <c r="A6" i="4"/>
  <c r="A7" i="4" s="1"/>
  <c r="C31" i="8"/>
  <c r="D31" i="8" l="1"/>
  <c r="A16" i="8" l="1"/>
  <c r="A17" i="8" s="1"/>
  <c r="A18" i="8" s="1"/>
  <c r="A19" i="8" s="1"/>
  <c r="A20" i="8" s="1"/>
  <c r="A21" i="8" s="1"/>
  <c r="A22" i="8" s="1"/>
  <c r="A23" i="8" s="1"/>
  <c r="A24" i="8" s="1"/>
  <c r="A25" i="8" s="1"/>
  <c r="A26" i="8" s="1"/>
  <c r="A27" i="8" s="1"/>
  <c r="A28" i="8" s="1"/>
  <c r="A31" i="8" s="1"/>
  <c r="A32" i="8" s="1"/>
  <c r="A33" i="8" s="1"/>
  <c r="A34" i="8" s="1"/>
  <c r="A35" i="8" s="1"/>
  <c r="A36" i="8" s="1"/>
  <c r="A37" i="8" s="1"/>
  <c r="A38" i="8" s="1"/>
  <c r="A39" i="8" s="1"/>
  <c r="A40" i="8" s="1"/>
  <c r="A41" i="8" s="1"/>
  <c r="A42" i="8" s="1"/>
  <c r="A43" i="8" s="1"/>
  <c r="A46" i="8" s="1"/>
  <c r="A47" i="8" s="1"/>
  <c r="A48" i="8" s="1"/>
  <c r="A49" i="8" s="1"/>
  <c r="A50" i="8" s="1"/>
  <c r="A51" i="8" s="1"/>
  <c r="A52" i="8" s="1"/>
  <c r="A53" i="8" s="1"/>
  <c r="A54" i="8" s="1"/>
  <c r="A55" i="8" s="1"/>
  <c r="A56" i="8" s="1"/>
  <c r="A57" i="8" s="1"/>
  <c r="A58" i="8" s="1"/>
  <c r="E31" i="8"/>
  <c r="F31" i="8" l="1"/>
  <c r="G31" i="8" l="1"/>
  <c r="C46" i="8" l="1"/>
  <c r="D46" i="8" l="1"/>
  <c r="E46" i="8" l="1"/>
  <c r="F46" i="8" l="1"/>
  <c r="G46" i="8" l="1"/>
  <c r="C22" i="8" l="1"/>
  <c r="D22" i="8" s="1"/>
  <c r="E22" i="8" s="1"/>
  <c r="F22" i="8" s="1"/>
  <c r="G22" i="8" s="1"/>
  <c r="C37" i="8" s="1"/>
  <c r="D37" i="8" s="1"/>
  <c r="E37" i="8" s="1"/>
  <c r="F37" i="8" s="1"/>
  <c r="G37" i="8" s="1"/>
  <c r="C52" i="8" s="1"/>
  <c r="D52" i="8" s="1"/>
  <c r="E52" i="8" s="1"/>
  <c r="F52" i="8" s="1"/>
  <c r="G52" i="8" s="1"/>
  <c r="C18" i="8"/>
  <c r="C19" i="8"/>
  <c r="D19" i="8" s="1"/>
  <c r="E19" i="8" s="1"/>
  <c r="F19" i="8" s="1"/>
  <c r="G19" i="8" s="1"/>
  <c r="C34" i="8" s="1"/>
  <c r="D34" i="8" s="1"/>
  <c r="E34" i="8" s="1"/>
  <c r="F34" i="8" s="1"/>
  <c r="G34" i="8" s="1"/>
  <c r="C49" i="8" s="1"/>
  <c r="D49" i="8" s="1"/>
  <c r="E49" i="8" s="1"/>
  <c r="F49" i="8" s="1"/>
  <c r="G49" i="8" s="1"/>
  <c r="D17" i="8"/>
  <c r="C20" i="8" l="1"/>
  <c r="D18" i="8"/>
  <c r="E18" i="8" s="1"/>
  <c r="F18" i="8" s="1"/>
  <c r="G18" i="8" s="1"/>
  <c r="C33" i="8" s="1"/>
  <c r="D33" i="8" s="1"/>
  <c r="E33" i="8" s="1"/>
  <c r="F33" i="8" s="1"/>
  <c r="G33" i="8" s="1"/>
  <c r="C48" i="8" s="1"/>
  <c r="D48" i="8" s="1"/>
  <c r="E48" i="8" s="1"/>
  <c r="F48" i="8" s="1"/>
  <c r="G48" i="8" s="1"/>
  <c r="E17" i="8"/>
  <c r="E20" i="8" l="1"/>
  <c r="D20" i="8"/>
  <c r="F17" i="8"/>
  <c r="F20" i="8" s="1"/>
  <c r="G17" i="8" l="1"/>
  <c r="G20" i="8" s="1"/>
  <c r="C32" i="8" l="1"/>
  <c r="C35" i="8" s="1"/>
  <c r="D32" i="8" l="1"/>
  <c r="D35" i="8" s="1"/>
  <c r="E32" i="8" l="1"/>
  <c r="E35" i="8" s="1"/>
  <c r="F32" i="8" l="1"/>
  <c r="F35" i="8" s="1"/>
  <c r="G32" i="8" l="1"/>
  <c r="G35" i="8" s="1"/>
  <c r="C47" i="8" l="1"/>
  <c r="C50" i="8" s="1"/>
  <c r="D47" i="8" l="1"/>
  <c r="D50" i="8" s="1"/>
  <c r="E47" i="8" l="1"/>
  <c r="E50" i="8" s="1"/>
  <c r="F47" i="8" l="1"/>
  <c r="F50" i="8" s="1"/>
  <c r="C21" i="8"/>
  <c r="C23" i="8" s="1"/>
  <c r="C25" i="8" s="1"/>
  <c r="G47" i="8" l="1"/>
  <c r="G50" i="8" s="1"/>
  <c r="B14" i="10"/>
  <c r="C27" i="8"/>
  <c r="C28" i="8"/>
  <c r="D21" i="8"/>
  <c r="E21" i="8" l="1"/>
  <c r="D23" i="8"/>
  <c r="D25" i="8" s="1"/>
  <c r="C14" i="10" l="1"/>
  <c r="D27" i="8"/>
  <c r="D28" i="8"/>
  <c r="F21" i="8"/>
  <c r="E23" i="8"/>
  <c r="E25" i="8" s="1"/>
  <c r="D14" i="10" l="1"/>
  <c r="E27" i="8"/>
  <c r="E28" i="8"/>
  <c r="F23" i="8"/>
  <c r="F25" i="8" s="1"/>
  <c r="G21" i="8"/>
  <c r="E14" i="10" l="1"/>
  <c r="F27" i="8"/>
  <c r="F28" i="8"/>
  <c r="G23" i="8"/>
  <c r="G25" i="8" s="1"/>
  <c r="C36" i="8"/>
  <c r="F14" i="10" l="1"/>
  <c r="G27" i="8"/>
  <c r="C38" i="8"/>
  <c r="C40" i="8" s="1"/>
  <c r="D36" i="8"/>
  <c r="G28" i="8"/>
  <c r="B21" i="10" l="1"/>
  <c r="C42" i="8"/>
  <c r="E36" i="8"/>
  <c r="D38" i="8"/>
  <c r="D40" i="8" s="1"/>
  <c r="C43" i="8"/>
  <c r="C21" i="10" l="1"/>
  <c r="D42" i="8"/>
  <c r="D43" i="8"/>
  <c r="F36" i="8"/>
  <c r="E38" i="8"/>
  <c r="E40" i="8" s="1"/>
  <c r="D21" i="10" l="1"/>
  <c r="E42" i="8"/>
  <c r="E43" i="8"/>
  <c r="F38" i="8"/>
  <c r="F40" i="8" s="1"/>
  <c r="G36" i="8"/>
  <c r="E21" i="10" l="1"/>
  <c r="F42" i="8"/>
  <c r="F43" i="8"/>
  <c r="C51" i="8"/>
  <c r="G38" i="8"/>
  <c r="G40" i="8" s="1"/>
  <c r="F21" i="10" l="1"/>
  <c r="G42" i="8"/>
  <c r="G43" i="8"/>
  <c r="D51" i="8"/>
  <c r="C53" i="8"/>
  <c r="C55" i="8" s="1"/>
  <c r="B28" i="10" l="1"/>
  <c r="C57" i="8"/>
  <c r="C58" i="8"/>
  <c r="E51" i="8"/>
  <c r="D53" i="8"/>
  <c r="D55" i="8" s="1"/>
  <c r="C28" i="10" l="1"/>
  <c r="D57" i="8"/>
  <c r="D58" i="8"/>
  <c r="E53" i="8"/>
  <c r="E55" i="8" s="1"/>
  <c r="F51" i="8"/>
  <c r="D28" i="10" l="1"/>
  <c r="E57" i="8"/>
  <c r="G51" i="8"/>
  <c r="G53" i="8" s="1"/>
  <c r="G55" i="8" s="1"/>
  <c r="F53" i="8"/>
  <c r="F55" i="8" s="1"/>
  <c r="E58" i="8"/>
  <c r="E28" i="10" l="1"/>
  <c r="F57" i="8"/>
  <c r="F28" i="10"/>
  <c r="B30" i="10" s="1"/>
  <c r="B31" i="10" s="1"/>
  <c r="B32" i="10" s="1"/>
  <c r="G57" i="8"/>
  <c r="F58" i="8"/>
  <c r="G58" i="8"/>
</calcChain>
</file>

<file path=xl/sharedStrings.xml><?xml version="1.0" encoding="utf-8"?>
<sst xmlns="http://schemas.openxmlformats.org/spreadsheetml/2006/main" count="314" uniqueCount="242">
  <si>
    <t>2023 SHARP Application Part 2</t>
  </si>
  <si>
    <t>Please read the SHARP Program Guidelines &amp; Instructions before completing Part 2</t>
  </si>
  <si>
    <t>Tab 1. 
Development Budget</t>
  </si>
  <si>
    <t>Show the total budget to complete the proposed real estate development.</t>
  </si>
  <si>
    <t>Tab 2. 
Sources of Funds</t>
  </si>
  <si>
    <t>Show funding sources equal to the budget for real estate development on Tab 1 in the first chart.  Show any amortizing debt in the second chart.</t>
  </si>
  <si>
    <t>Tab 3. 
Project Income</t>
  </si>
  <si>
    <t>Tab 4. 
Project Expenses</t>
  </si>
  <si>
    <r>
      <t xml:space="preserve">Include only expenses directly related to operating the property and provided by </t>
    </r>
    <r>
      <rPr>
        <sz val="10"/>
        <color theme="1"/>
        <rFont val="Arial"/>
        <family val="2"/>
      </rPr>
      <t xml:space="preserve">staff associated only with that property.  </t>
    </r>
  </si>
  <si>
    <t>Tab 5. 
Proforma</t>
  </si>
  <si>
    <t>Insert your predicted vacancy rate for years 1, 2, and 3-15.  All other items are calculated automatically. SHARP assumes a 7% vacancy rate for projects that charge rent.</t>
  </si>
  <si>
    <t>Tab 6. Estimated Operating Reserve</t>
  </si>
  <si>
    <t>2023 SHARP Application Spreadsheet: Development Budget</t>
  </si>
  <si>
    <t>Please read the SHARP Application Instructions Program &amp; Underwriting Guidelines before completing Part 2</t>
  </si>
  <si>
    <t>Uses of Funds</t>
  </si>
  <si>
    <t>Cost Items</t>
  </si>
  <si>
    <t>Cost to Project</t>
  </si>
  <si>
    <t>Totals</t>
  </si>
  <si>
    <t>Land acquisition</t>
  </si>
  <si>
    <t>Site improvements</t>
  </si>
  <si>
    <t>Off-site improvements</t>
  </si>
  <si>
    <t>TOTAL IMPROVED LAND</t>
  </si>
  <si>
    <t>Building acquisition</t>
  </si>
  <si>
    <t>Rehabilitation</t>
  </si>
  <si>
    <t>Demolition</t>
  </si>
  <si>
    <t>New construction</t>
  </si>
  <si>
    <t>Construction contingency</t>
  </si>
  <si>
    <t>General requirements</t>
  </si>
  <si>
    <t>Contractor overhead and profit</t>
  </si>
  <si>
    <t xml:space="preserve">Other (specify):  </t>
  </si>
  <si>
    <t xml:space="preserve">TOTAL CONSTRUCTION </t>
  </si>
  <si>
    <t>Architectural design</t>
  </si>
  <si>
    <t>Construction inspection</t>
  </si>
  <si>
    <t>Civil engineer</t>
  </si>
  <si>
    <t>Soils engineer</t>
  </si>
  <si>
    <t xml:space="preserve">Other Engineer (specify):  </t>
  </si>
  <si>
    <t>Construction insurance</t>
  </si>
  <si>
    <t>Construction loan origination fee</t>
  </si>
  <si>
    <t>Construction loan interest</t>
  </si>
  <si>
    <t>Construction period real estate taxes</t>
  </si>
  <si>
    <t>Water/Sewer impact fees</t>
  </si>
  <si>
    <t xml:space="preserve">Other Impact Fees (specify): </t>
  </si>
  <si>
    <t>Survey</t>
  </si>
  <si>
    <t>Property appraisal</t>
  </si>
  <si>
    <t>Environmental Report</t>
  </si>
  <si>
    <t>Payment and performance bond</t>
  </si>
  <si>
    <t>Permanent loan origination fee</t>
  </si>
  <si>
    <t>Title and recording fees</t>
  </si>
  <si>
    <t>Energy Efficiency Consultant</t>
  </si>
  <si>
    <t>Cost certification fee</t>
  </si>
  <si>
    <t>Real estate attorney</t>
  </si>
  <si>
    <t>Other legal costs</t>
  </si>
  <si>
    <t xml:space="preserve">Other (specify): </t>
  </si>
  <si>
    <t>TOTAL SOFT COSTS</t>
  </si>
  <si>
    <t xml:space="preserve">Developer Fee </t>
  </si>
  <si>
    <t xml:space="preserve">Housing Development Consultant Fee </t>
  </si>
  <si>
    <t>DEVELOPER AND CONSULTANT FEES TOTAL
* Max. $13,500/unit allowed for New Const/Sub Rehab/Adaptive Reuse of rental units
* Max. $6,750/unit allowed for Acquisition/Moderate Rehab of rental units
* Max. 12% (Lines 4+13+39) for nonrental housing without units (NCS)</t>
  </si>
  <si>
    <t>Furnishings and equipment</t>
  </si>
  <si>
    <t>Escrows for (specify):</t>
  </si>
  <si>
    <t>Operating Reserve (min. 6 months Operating Expenses)</t>
  </si>
  <si>
    <t>Rent-up Reserve (See Guidelines Section 1.18)</t>
  </si>
  <si>
    <t>TOTAL OTHER EXPENSES</t>
  </si>
  <si>
    <t>TOTAL DEVELOPMENT BUDGET</t>
  </si>
  <si>
    <t>2023 SHARP Application Spreadsheet: Sources of Funds</t>
  </si>
  <si>
    <t>Source</t>
  </si>
  <si>
    <t>Amount of Funds</t>
  </si>
  <si>
    <t>Type:  Loan, Grant, Equity, Other?</t>
  </si>
  <si>
    <t>Loan Term (years)</t>
  </si>
  <si>
    <t>Amortizing Period</t>
  </si>
  <si>
    <t>Interest Rate</t>
  </si>
  <si>
    <t>NCHFA Supportive Housing American Rescue Plan (SHARP)</t>
  </si>
  <si>
    <t>Other Public Financing</t>
  </si>
  <si>
    <t>Foundations</t>
  </si>
  <si>
    <t xml:space="preserve">Name:  </t>
  </si>
  <si>
    <t>Bank Loan</t>
  </si>
  <si>
    <t>Capital Campaign</t>
  </si>
  <si>
    <t>Federal Home Loan Bank</t>
  </si>
  <si>
    <t>Private Contributions</t>
  </si>
  <si>
    <t xml:space="preserve">Other:  </t>
  </si>
  <si>
    <t>TOTAL SOURCES
(must equal Total Development Budget)</t>
  </si>
  <si>
    <t>Cell will be highlighted if Sources and Uses do not equal.</t>
  </si>
  <si>
    <t>Percent of SHARP Funds in Project</t>
  </si>
  <si>
    <t>Debt Service</t>
  </si>
  <si>
    <t>Loan Amount</t>
  </si>
  <si>
    <t>Monthly Loan Payment</t>
  </si>
  <si>
    <t>Annual Payment</t>
  </si>
  <si>
    <t>TOTAL DEBT SERVICE</t>
  </si>
  <si>
    <t xml:space="preserve"> </t>
  </si>
  <si>
    <r>
      <rPr>
        <b/>
        <sz val="16"/>
        <color theme="1"/>
        <rFont val="Arial"/>
        <family val="2"/>
      </rPr>
      <t xml:space="preserve">2023 SHARP Application Spreadsheet: </t>
    </r>
    <r>
      <rPr>
        <b/>
        <i/>
        <sz val="16"/>
        <color theme="1"/>
        <rFont val="Arial"/>
        <family val="2"/>
      </rPr>
      <t>Project</t>
    </r>
    <r>
      <rPr>
        <b/>
        <sz val="16"/>
        <color theme="1"/>
        <rFont val="Arial"/>
        <family val="2"/>
      </rPr>
      <t xml:space="preserve"> Income</t>
    </r>
  </si>
  <si>
    <t>Total Number of Units in Project</t>
  </si>
  <si>
    <t xml:space="preserve">Percent of SHARP Funds in Project </t>
  </si>
  <si>
    <t xml:space="preserve">Minimum Number of SHARP Units </t>
  </si>
  <si>
    <t>Must be a minimum of 10 SHARP units</t>
  </si>
  <si>
    <t>Type of Income</t>
  </si>
  <si>
    <t xml:space="preserve">List Monthly Rent Amount </t>
  </si>
  <si>
    <t>Number of Units</t>
  </si>
  <si>
    <t>Source of Income</t>
  </si>
  <si>
    <t>Monthly Income Per Unit</t>
  </si>
  <si>
    <t>Annual Income</t>
  </si>
  <si>
    <t xml:space="preserve">  HUD SHP Operating Subsidy</t>
  </si>
  <si>
    <t xml:space="preserve">  HUD SHP Services Subsidy</t>
  </si>
  <si>
    <t xml:space="preserve">  City Operating Funding </t>
  </si>
  <si>
    <t xml:space="preserve">  County Operating Funding</t>
  </si>
  <si>
    <t xml:space="preserve">  Other Gov. Operating Funding:  </t>
  </si>
  <si>
    <t xml:space="preserve">  Contributions</t>
  </si>
  <si>
    <t xml:space="preserve">  Sales Tax Refunds</t>
  </si>
  <si>
    <t xml:space="preserve">  Interest/Dividends</t>
  </si>
  <si>
    <t xml:space="preserve">  Other Project Income (subject to vacancy):  </t>
  </si>
  <si>
    <t xml:space="preserve">  Other Project Income (not subject to vacancy):  </t>
  </si>
  <si>
    <t xml:space="preserve">  Medicaid Reimbursement (subject to vacancy):</t>
  </si>
  <si>
    <t xml:space="preserve">  Residential Supports (subject to vacancy):</t>
  </si>
  <si>
    <t xml:space="preserve">  Other Service Reimbursements (subject to vacancy);</t>
  </si>
  <si>
    <t xml:space="preserve">  Service Project Income (subject to vacancy):  </t>
  </si>
  <si>
    <t xml:space="preserve">  Service Project Income (not subject to vacancy):  </t>
  </si>
  <si>
    <t>TOTAL</t>
  </si>
  <si>
    <r>
      <t xml:space="preserve">2023 SHARP Application Spreadsheet: </t>
    </r>
    <r>
      <rPr>
        <b/>
        <i/>
        <sz val="14"/>
        <color theme="1"/>
        <rFont val="Arial"/>
        <family val="2"/>
      </rPr>
      <t>Project</t>
    </r>
    <r>
      <rPr>
        <b/>
        <sz val="14"/>
        <color theme="1"/>
        <rFont val="Arial"/>
        <family val="2"/>
      </rPr>
      <t xml:space="preserve"> Expenses</t>
    </r>
  </si>
  <si>
    <t xml:space="preserve">Enter Details around the type of expense and annual expense.  The monthly income will calculate. Only enter data into shaded cells. </t>
  </si>
  <si>
    <t>Type of Expense</t>
  </si>
  <si>
    <t>Details</t>
  </si>
  <si>
    <t>Monthly Expense</t>
  </si>
  <si>
    <t>Annual Expense</t>
  </si>
  <si>
    <t>Real Estate Expenses:</t>
  </si>
  <si>
    <t>Operations Staff</t>
  </si>
  <si>
    <t>Administration</t>
  </si>
  <si>
    <t>Payroll Taxes/Benefits</t>
  </si>
  <si>
    <t>Supplies</t>
  </si>
  <si>
    <t>Utilities paid by owner</t>
  </si>
  <si>
    <t>Trash removal</t>
  </si>
  <si>
    <t>Repairs and Maintenance</t>
  </si>
  <si>
    <t>Property/Liability Insurance</t>
  </si>
  <si>
    <t>Grounds</t>
  </si>
  <si>
    <t>Pest Control</t>
  </si>
  <si>
    <t>Snow Removal</t>
  </si>
  <si>
    <t>Elevator Service Contract</t>
  </si>
  <si>
    <t>Telephone/Internet</t>
  </si>
  <si>
    <t>Property Management Fee</t>
  </si>
  <si>
    <r>
      <t xml:space="preserve">Replacement Reserves </t>
    </r>
    <r>
      <rPr>
        <sz val="9"/>
        <color theme="1"/>
        <rFont val="Arial"/>
        <family val="2"/>
      </rPr>
      <t>(see Guidelines Section 1.18)</t>
    </r>
  </si>
  <si>
    <t xml:space="preserve">  Other:  </t>
  </si>
  <si>
    <t>Service Expenses:</t>
  </si>
  <si>
    <t>Case Management</t>
  </si>
  <si>
    <t>Direct Care Staff</t>
  </si>
  <si>
    <t>Food</t>
  </si>
  <si>
    <t>Transportation</t>
  </si>
  <si>
    <t>Entertainment/Cable</t>
  </si>
  <si>
    <t>Educational Assistance</t>
  </si>
  <si>
    <t>Vocational Support</t>
  </si>
  <si>
    <t>Medical Assistance/Support</t>
  </si>
  <si>
    <t>Counseling</t>
  </si>
  <si>
    <t>Legal Assistance</t>
  </si>
  <si>
    <t>Staff Training</t>
  </si>
  <si>
    <t>2023 SHARP Application Spreadsheet: Proforma</t>
  </si>
  <si>
    <t>Applicants should estimate the vacancy rate for the first, second, and remaining years of project operations.</t>
  </si>
  <si>
    <t>Vacancy Rate Year 1:</t>
  </si>
  <si>
    <t>SHARP rental assumes 7%. SHARP NCS assumes 0%.   If different for this project, enter your vacancy assumption</t>
  </si>
  <si>
    <t>Vacancy Rate Year 2:</t>
  </si>
  <si>
    <t>Vacancy Rate Years 3 - 15:</t>
  </si>
  <si>
    <t>NCHFA makes the following assumptions:</t>
  </si>
  <si>
    <t>Annual Increase in Project Income:</t>
  </si>
  <si>
    <t>SHARP assumes 2% and 3%</t>
  </si>
  <si>
    <t>Annual Increase in Project Expenses:</t>
  </si>
  <si>
    <t>PROJECT CASH FLOW</t>
  </si>
  <si>
    <t>Year 1</t>
  </si>
  <si>
    <t>Year 2</t>
  </si>
  <si>
    <t>Year 3</t>
  </si>
  <si>
    <t>Year 4</t>
  </si>
  <si>
    <t>Year 5</t>
  </si>
  <si>
    <t>Vacancy Deduction</t>
  </si>
  <si>
    <t>EFFECTIVE GROSS INCOME</t>
  </si>
  <si>
    <t>NET OPERATING INCOME</t>
  </si>
  <si>
    <t>Total Debt Service (Line 67)</t>
  </si>
  <si>
    <t>CASH FLOW</t>
  </si>
  <si>
    <t>DEBT COVERAGE RATIO</t>
  </si>
  <si>
    <t>Year 6</t>
  </si>
  <si>
    <t>Year 7</t>
  </si>
  <si>
    <t>Year 8</t>
  </si>
  <si>
    <t>Year 9</t>
  </si>
  <si>
    <t>Year 10</t>
  </si>
  <si>
    <t>Year 11</t>
  </si>
  <si>
    <t>Year 12</t>
  </si>
  <si>
    <t>Year 13</t>
  </si>
  <si>
    <t>Year 14</t>
  </si>
  <si>
    <t>Year 15</t>
  </si>
  <si>
    <r>
      <rPr>
        <b/>
        <i/>
        <sz val="14"/>
        <rFont val="Arial"/>
        <family val="2"/>
      </rPr>
      <t xml:space="preserve">Estimated </t>
    </r>
    <r>
      <rPr>
        <b/>
        <sz val="14"/>
        <rFont val="Arial"/>
        <family val="2"/>
      </rPr>
      <t>Capitalized Operating Cost Assistance Reserve</t>
    </r>
  </si>
  <si>
    <t xml:space="preserve">Yes </t>
  </si>
  <si>
    <t xml:space="preserve">No </t>
  </si>
  <si>
    <t xml:space="preserve">Total Cash Flow  </t>
  </si>
  <si>
    <t xml:space="preserve">Total Cash Flow Deficit multiplied by Percent of SHARP Funding </t>
  </si>
  <si>
    <t>NCHFA will underwrite each project to confirm the final amount of the SHARP Capitalized Operating Cost Assistance Reserve</t>
  </si>
  <si>
    <t>Non-SHARP Units - Project Based Rental Assistance Contract Rent - 1 Bdrm</t>
  </si>
  <si>
    <t>Non-SHARP Units - Project Based Rental Assistance Contract Rent - 4 Bdrm</t>
  </si>
  <si>
    <t>Non-SHARP Units - Project Based Rental Assistance Contract Rent - 3 Bdrm</t>
  </si>
  <si>
    <t>Non-SHARP Units - Project Based Rental Assistance Contract Rent - 2 Bdrm</t>
  </si>
  <si>
    <t xml:space="preserve">Non- SHARP Units  Rent Payments - 1 Bdrm </t>
  </si>
  <si>
    <t xml:space="preserve">Non- SHARP Units  Rent Payments - 2 Bdrm </t>
  </si>
  <si>
    <t xml:space="preserve">Non- SHARP Units  Rent Payments - 3 Bdrm </t>
  </si>
  <si>
    <t xml:space="preserve">Non- SHARP Units  Rent Payments - 4 Bdrm </t>
  </si>
  <si>
    <t xml:space="preserve">Number of SHARP Units </t>
  </si>
  <si>
    <t>Number of Non-SHARP Units</t>
  </si>
  <si>
    <t xml:space="preserve">If you intend to charge less than Low-HOME rent, enter the rent amount in the applicable "Less Than Low-HOME Rent" row. </t>
  </si>
  <si>
    <r>
      <t xml:space="preserve">Each unit should only </t>
    </r>
    <r>
      <rPr>
        <b/>
        <u/>
        <sz val="11"/>
        <color theme="1"/>
        <rFont val="Arial"/>
        <family val="2"/>
      </rPr>
      <t>be counted once</t>
    </r>
    <r>
      <rPr>
        <b/>
        <sz val="11"/>
        <color theme="1"/>
        <rFont val="Arial"/>
        <family val="2"/>
      </rPr>
      <t xml:space="preserve"> in the rent chart below. </t>
    </r>
  </si>
  <si>
    <t>If you have Project-Based Rental Assistance, enter the total contract rent in the applicable row.</t>
  </si>
  <si>
    <r>
      <t xml:space="preserve">Enter data into shaded cells as applicable. You </t>
    </r>
    <r>
      <rPr>
        <b/>
        <u/>
        <sz val="11"/>
        <color theme="1"/>
        <rFont val="Arial"/>
        <family val="2"/>
      </rPr>
      <t xml:space="preserve">must </t>
    </r>
    <r>
      <rPr>
        <b/>
        <sz val="11"/>
        <color theme="1"/>
        <rFont val="Arial"/>
        <family val="2"/>
      </rPr>
      <t xml:space="preserve">include the total number of units in cell C9. </t>
    </r>
  </si>
  <si>
    <r>
      <rPr>
        <b/>
        <sz val="10"/>
        <color theme="1"/>
        <rFont val="Arial"/>
        <family val="2"/>
      </rPr>
      <t>SHARP Units -</t>
    </r>
    <r>
      <rPr>
        <sz val="10"/>
        <color theme="1"/>
        <rFont val="Arial"/>
        <family val="2"/>
      </rPr>
      <t xml:space="preserve"> Project Based Rental Assistance Contract Rent - 1 Bdrm</t>
    </r>
  </si>
  <si>
    <r>
      <rPr>
        <b/>
        <sz val="10"/>
        <color theme="1"/>
        <rFont val="Arial"/>
        <family val="2"/>
      </rPr>
      <t>SHARP Units -</t>
    </r>
    <r>
      <rPr>
        <sz val="10"/>
        <color theme="1"/>
        <rFont val="Arial"/>
        <family val="2"/>
      </rPr>
      <t xml:space="preserve"> Project Based Rental Assistance Contract Rent - 2 Bdrm</t>
    </r>
  </si>
  <si>
    <r>
      <rPr>
        <b/>
        <sz val="10"/>
        <color theme="1"/>
        <rFont val="Arial"/>
        <family val="2"/>
      </rPr>
      <t>SHARP Units -</t>
    </r>
    <r>
      <rPr>
        <sz val="10"/>
        <color theme="1"/>
        <rFont val="Arial"/>
        <family val="2"/>
      </rPr>
      <t xml:space="preserve"> Project Based Rental Assistance Contract Rent - 3 Bdrm</t>
    </r>
  </si>
  <si>
    <r>
      <rPr>
        <b/>
        <sz val="10"/>
        <color theme="1"/>
        <rFont val="Arial"/>
        <family val="2"/>
      </rPr>
      <t xml:space="preserve">SHARP Units </t>
    </r>
    <r>
      <rPr>
        <sz val="10"/>
        <color theme="1"/>
        <rFont val="Arial"/>
        <family val="2"/>
      </rPr>
      <t>- Project Based Rental Assistance Contract Rent - 4 Bdrm</t>
    </r>
  </si>
  <si>
    <r>
      <rPr>
        <b/>
        <sz val="10"/>
        <color theme="1"/>
        <rFont val="Arial"/>
        <family val="2"/>
      </rPr>
      <t>SHARP Units</t>
    </r>
    <r>
      <rPr>
        <sz val="10"/>
        <color theme="1"/>
        <rFont val="Arial"/>
        <family val="2"/>
      </rPr>
      <t xml:space="preserve"> Rent Payments - Low-HOME Rent - 4 Bdrm </t>
    </r>
  </si>
  <si>
    <r>
      <rPr>
        <b/>
        <sz val="10"/>
        <color theme="1"/>
        <rFont val="Arial"/>
        <family val="2"/>
      </rPr>
      <t>SHARP Units</t>
    </r>
    <r>
      <rPr>
        <sz val="10"/>
        <color theme="1"/>
        <rFont val="Arial"/>
        <family val="2"/>
      </rPr>
      <t xml:space="preserve"> Rent Payments - Less Than Low-HOME Rent - 4 Bdrm </t>
    </r>
  </si>
  <si>
    <r>
      <rPr>
        <b/>
        <sz val="10"/>
        <color theme="1"/>
        <rFont val="Arial"/>
        <family val="2"/>
      </rPr>
      <t>SHARP Units</t>
    </r>
    <r>
      <rPr>
        <sz val="10"/>
        <color theme="1"/>
        <rFont val="Arial"/>
        <family val="2"/>
      </rPr>
      <t xml:space="preserve"> Rent Payments - Low-HOME Rent - 3 Bdrm </t>
    </r>
  </si>
  <si>
    <r>
      <rPr>
        <b/>
        <sz val="10"/>
        <color theme="1"/>
        <rFont val="Arial"/>
        <family val="2"/>
      </rPr>
      <t>SHARP Units</t>
    </r>
    <r>
      <rPr>
        <sz val="10"/>
        <color theme="1"/>
        <rFont val="Arial"/>
        <family val="2"/>
      </rPr>
      <t xml:space="preserve"> Rent Payments - Less Than Low-HOME Rent - 3 Bdrm </t>
    </r>
  </si>
  <si>
    <r>
      <rPr>
        <b/>
        <sz val="10"/>
        <color theme="1"/>
        <rFont val="Arial"/>
        <family val="2"/>
      </rPr>
      <t>SHARP Units</t>
    </r>
    <r>
      <rPr>
        <sz val="10"/>
        <color theme="1"/>
        <rFont val="Arial"/>
        <family val="2"/>
      </rPr>
      <t xml:space="preserve"> Rent Payments - Low-HOME Rent - 2 Bdrm </t>
    </r>
  </si>
  <si>
    <r>
      <rPr>
        <b/>
        <sz val="10"/>
        <color theme="1"/>
        <rFont val="Arial"/>
        <family val="2"/>
      </rPr>
      <t>SHARP Units</t>
    </r>
    <r>
      <rPr>
        <sz val="10"/>
        <color theme="1"/>
        <rFont val="Arial"/>
        <family val="2"/>
      </rPr>
      <t xml:space="preserve"> Rent Payments - Less Than Low-HOME Rent - 2 Bdrm</t>
    </r>
  </si>
  <si>
    <r>
      <rPr>
        <b/>
        <sz val="10"/>
        <color theme="1"/>
        <rFont val="Arial"/>
        <family val="2"/>
      </rPr>
      <t xml:space="preserve">SHARP Units </t>
    </r>
    <r>
      <rPr>
        <sz val="10"/>
        <color theme="1"/>
        <rFont val="Arial"/>
        <family val="2"/>
      </rPr>
      <t xml:space="preserve">Rent Payments - Low-HOME Rent - 1 Bdrm </t>
    </r>
  </si>
  <si>
    <r>
      <rPr>
        <b/>
        <sz val="10"/>
        <color theme="1"/>
        <rFont val="Arial"/>
        <family val="2"/>
      </rPr>
      <t xml:space="preserve">SHARP Units </t>
    </r>
    <r>
      <rPr>
        <sz val="10"/>
        <color theme="1"/>
        <rFont val="Arial"/>
        <family val="2"/>
      </rPr>
      <t xml:space="preserve">Rent Payments - Less Than Low-HOME Rent  - 1 Bdrm </t>
    </r>
  </si>
  <si>
    <t>Include all project income including funds that come directly to the project owner/operator that pay for services directly associated with supporting residents at that property.  Services provided by other entities or not used to reimburse staff at that property should not be included.  You must enter the total number of units in cell C9.</t>
  </si>
  <si>
    <t xml:space="preserve">Estimation Only - Capitalized Operating Cost Assistance Reserve. Please indicate if you are requesting a SHARP Capitalized Operating Cost Reserve. All other items are calculated automatically. </t>
  </si>
  <si>
    <t>Can be divided between construction contingency and developer’s fee.  Use 10% of lines  2,6,7,8,9,10.</t>
  </si>
  <si>
    <t>Are you requesting an Estimated SHARP Capitalized Operating Reserve Account? (X)</t>
  </si>
  <si>
    <t>Estimated SHARP Capitalized Operating Cost Assistance Reserve</t>
  </si>
  <si>
    <r>
      <rPr>
        <b/>
        <sz val="10"/>
        <color theme="1"/>
        <rFont val="Arial"/>
        <family val="2"/>
      </rPr>
      <t>Date Issued:</t>
    </r>
    <r>
      <rPr>
        <sz val="10"/>
        <color theme="1"/>
        <rFont val="Arial"/>
        <family val="2"/>
      </rPr>
      <t xml:space="preserve"> February 13, 2023</t>
    </r>
  </si>
  <si>
    <r>
      <rPr>
        <b/>
        <sz val="10"/>
        <color theme="1"/>
        <rFont val="Arial"/>
        <family val="2"/>
      </rPr>
      <t>Date Revised:</t>
    </r>
    <r>
      <rPr>
        <sz val="10"/>
        <color theme="1"/>
        <rFont val="Arial"/>
        <family val="2"/>
      </rPr>
      <t xml:space="preserve"> March 30, 2023</t>
    </r>
  </si>
  <si>
    <r>
      <t xml:space="preserve">SHARP Units </t>
    </r>
    <r>
      <rPr>
        <sz val="10"/>
        <color theme="1"/>
        <rFont val="Arial"/>
        <family val="2"/>
      </rPr>
      <t xml:space="preserve">Rent Payments - Less Than Low-HOME Rent </t>
    </r>
    <r>
      <rPr>
        <b/>
        <sz val="10"/>
        <color theme="1"/>
        <rFont val="Arial"/>
        <family val="2"/>
      </rPr>
      <t xml:space="preserve">- </t>
    </r>
    <r>
      <rPr>
        <sz val="10"/>
        <color theme="1"/>
        <rFont val="Arial"/>
        <family val="2"/>
      </rPr>
      <t>Efficieny/SRO</t>
    </r>
  </si>
  <si>
    <r>
      <t xml:space="preserve">SHARP Units </t>
    </r>
    <r>
      <rPr>
        <sz val="10"/>
        <color theme="1"/>
        <rFont val="Arial"/>
        <family val="2"/>
      </rPr>
      <t xml:space="preserve">Rent Payments - Low-HOME Rent </t>
    </r>
    <r>
      <rPr>
        <b/>
        <sz val="10"/>
        <color theme="1"/>
        <rFont val="Arial"/>
        <family val="2"/>
      </rPr>
      <t>-</t>
    </r>
    <r>
      <rPr>
        <sz val="10"/>
        <color theme="1"/>
        <rFont val="Arial"/>
        <family val="2"/>
      </rPr>
      <t xml:space="preserve"> Efficiency/SRO</t>
    </r>
  </si>
  <si>
    <t>Non- SHARP Units  Rent Payments - Efficiency/SRO</t>
  </si>
  <si>
    <r>
      <rPr>
        <b/>
        <sz val="10"/>
        <color theme="1"/>
        <rFont val="Arial"/>
        <family val="2"/>
      </rPr>
      <t>SHARP Units</t>
    </r>
    <r>
      <rPr>
        <sz val="10"/>
        <color theme="1"/>
        <rFont val="Arial"/>
        <family val="2"/>
      </rPr>
      <t xml:space="preserve"> - Project Based Rental Assistance Contract Rent - Efficiency/SRO</t>
    </r>
  </si>
  <si>
    <t>Non-SHARP Units - Project Based Rental Assistance Contract Rent - Efficiency/SRO</t>
  </si>
  <si>
    <t xml:space="preserve">Resident Services Coordinator </t>
  </si>
  <si>
    <t>Total Real Estate Expenses</t>
  </si>
  <si>
    <t>Total Service Expenses</t>
  </si>
  <si>
    <t>TOTAL Project Expenses</t>
  </si>
  <si>
    <t xml:space="preserve">Per HUD Notice CPD-21-10, only project expenses included in line 133 and above are eligible operating costs for the purposes of calculating the Capitalized Operating Cost Assistance Reserve. </t>
  </si>
  <si>
    <t>Rents (lines 71-85)</t>
  </si>
  <si>
    <t>Other Project Income - subject to vacancy (line 104)</t>
  </si>
  <si>
    <t>Services Income - subject to vacancy (lines 106-110)</t>
  </si>
  <si>
    <t>Real Estate Income not subject to vacancy (lines 96-103 &amp; 105)</t>
  </si>
  <si>
    <t>Services Inc. not subject to vacancy (lines 111 &amp; 112)</t>
  </si>
  <si>
    <t>Project-Based Rental Assistance  (line 86-95)</t>
  </si>
  <si>
    <t>Effective Gross Income (Line 157)</t>
  </si>
  <si>
    <t xml:space="preserve">Project Expenses (Line 133) </t>
  </si>
  <si>
    <t>Total Debt Service (Line 66)</t>
  </si>
  <si>
    <t>Annual increase project expenses</t>
  </si>
  <si>
    <t>Project Expenses (lines 114- 149)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</si>
</sst>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31" x14ac:knownFonts="1">
    <font>
      <sz val="10"/>
      <color theme="1"/>
      <name val="Arial"/>
      <family val="2"/>
    </font>
    <font>
      <b/>
      <sz val="10"/>
      <color theme="1"/>
      <name val="Arial"/>
      <family val="2"/>
    </font>
    <font>
      <sz val="10"/>
      <color theme="0"/>
      <name val="Arial"/>
      <family val="2"/>
    </font>
    <font>
      <b/>
      <sz val="14"/>
      <color theme="1"/>
      <name val="Arial"/>
      <family val="2"/>
    </font>
    <font>
      <sz val="10"/>
      <color theme="1"/>
      <name val="Arial"/>
      <family val="2"/>
    </font>
    <font>
      <sz val="10"/>
      <name val="Arial"/>
      <family val="2"/>
    </font>
    <font>
      <i/>
      <sz val="10"/>
      <color rgb="FFC00000"/>
      <name val="Arial"/>
      <family val="2"/>
    </font>
    <font>
      <sz val="10"/>
      <color theme="0" tint="-0.499984740745262"/>
      <name val="Arial"/>
      <family val="2"/>
    </font>
    <font>
      <i/>
      <sz val="10"/>
      <color theme="1"/>
      <name val="Arial"/>
      <family val="2"/>
    </font>
    <font>
      <i/>
      <sz val="12"/>
      <color rgb="FF000000"/>
      <name val="Arial"/>
      <family val="2"/>
    </font>
    <font>
      <sz val="9"/>
      <color theme="1"/>
      <name val="Arial"/>
      <family val="2"/>
    </font>
    <font>
      <sz val="10"/>
      <color rgb="FFFF0000"/>
      <name val="Arial"/>
      <family val="2"/>
    </font>
    <font>
      <b/>
      <sz val="14"/>
      <name val="Arial"/>
      <family val="2"/>
    </font>
    <font>
      <i/>
      <sz val="12"/>
      <color theme="1"/>
      <name val="Arial"/>
      <family val="2"/>
    </font>
    <font>
      <i/>
      <sz val="11"/>
      <color theme="1"/>
      <name val="Arial"/>
      <family val="2"/>
    </font>
    <font>
      <b/>
      <sz val="10"/>
      <color rgb="FFFF0000"/>
      <name val="Arial"/>
      <family val="2"/>
    </font>
    <font>
      <b/>
      <sz val="14"/>
      <color rgb="FFFF0000"/>
      <name val="Arial"/>
      <family val="2"/>
    </font>
    <font>
      <b/>
      <i/>
      <sz val="14"/>
      <name val="Arial"/>
      <family val="2"/>
    </font>
    <font>
      <b/>
      <sz val="12"/>
      <name val="Arial"/>
      <family val="2"/>
    </font>
    <font>
      <sz val="12"/>
      <color theme="1"/>
      <name val="Arial"/>
      <family val="2"/>
    </font>
    <font>
      <b/>
      <sz val="12"/>
      <color theme="1"/>
      <name val="Arial"/>
      <family val="2"/>
    </font>
    <font>
      <b/>
      <sz val="16"/>
      <color theme="1"/>
      <name val="Arial"/>
      <family val="2"/>
    </font>
    <font>
      <b/>
      <i/>
      <sz val="16"/>
      <color theme="1"/>
      <name val="Arial"/>
      <family val="2"/>
    </font>
    <font>
      <sz val="14"/>
      <color theme="1"/>
      <name val="Arial"/>
      <family val="2"/>
    </font>
    <font>
      <b/>
      <i/>
      <sz val="14"/>
      <color theme="1"/>
      <name val="Arial"/>
      <family val="2"/>
    </font>
    <font>
      <b/>
      <sz val="10"/>
      <name val="Arial"/>
      <family val="2"/>
    </font>
    <font>
      <b/>
      <sz val="11"/>
      <color theme="1"/>
      <name val="Arial"/>
      <family val="2"/>
    </font>
    <font>
      <b/>
      <u/>
      <sz val="11"/>
      <color theme="1"/>
      <name val="Arial"/>
      <family val="2"/>
    </font>
    <font>
      <sz val="11"/>
      <color theme="1"/>
      <name val="Arial"/>
      <family val="2"/>
    </font>
    <font>
      <b/>
      <i/>
      <sz val="11"/>
      <color theme="1"/>
      <name val="Arial"/>
      <family val="2"/>
    </font>
    <font>
      <b/>
      <i/>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499984740745262"/>
        <bgColor indexed="64"/>
      </patternFill>
    </fill>
    <fill>
      <patternFill patternType="solid">
        <fgColor theme="1"/>
        <bgColor indexed="64"/>
      </patternFill>
    </fill>
    <fill>
      <patternFill patternType="solid">
        <fgColor theme="6" tint="0.59999389629810485"/>
        <bgColor indexed="64"/>
      </patternFill>
    </fill>
    <fill>
      <patternFill patternType="solid">
        <fgColor rgb="FFE4E4E4"/>
        <bgColor indexed="64"/>
      </patternFill>
    </fill>
  </fills>
  <borders count="41">
    <border>
      <left/>
      <right/>
      <top/>
      <bottom/>
      <diagonal/>
    </border>
    <border>
      <left style="thin">
        <color theme="1"/>
      </left>
      <right style="thin">
        <color theme="1"/>
      </right>
      <top style="thin">
        <color theme="1"/>
      </top>
      <bottom style="thin">
        <color theme="1"/>
      </bottom>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style="thin">
        <color auto="1"/>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indexed="64"/>
      </left>
      <right style="thin">
        <color indexed="64"/>
      </right>
      <top style="thin">
        <color indexed="64"/>
      </top>
      <bottom style="thin">
        <color indexed="64"/>
      </bottom>
      <diagonal/>
    </border>
    <border>
      <left/>
      <right style="thin">
        <color theme="1"/>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77">
    <xf numFmtId="0" fontId="0" fillId="0" borderId="0" xfId="0"/>
    <xf numFmtId="42" fontId="0" fillId="3" borderId="4" xfId="0" applyNumberFormat="1" applyFill="1" applyBorder="1" applyProtection="1">
      <protection locked="0"/>
    </xf>
    <xf numFmtId="0" fontId="0" fillId="3" borderId="1" xfId="0" applyFill="1" applyBorder="1" applyProtection="1">
      <protection locked="0"/>
    </xf>
    <xf numFmtId="42" fontId="0" fillId="3" borderId="11" xfId="0" applyNumberFormat="1" applyFill="1" applyBorder="1" applyProtection="1">
      <protection locked="0"/>
    </xf>
    <xf numFmtId="42" fontId="0" fillId="3" borderId="12" xfId="0" applyNumberFormat="1" applyFill="1" applyBorder="1" applyProtection="1">
      <protection locked="0"/>
    </xf>
    <xf numFmtId="0" fontId="0" fillId="0" borderId="0" xfId="0" applyProtection="1">
      <protection locked="0"/>
    </xf>
    <xf numFmtId="0" fontId="0" fillId="3" borderId="9" xfId="0" applyFill="1" applyBorder="1" applyProtection="1">
      <protection locked="0"/>
    </xf>
    <xf numFmtId="44" fontId="0" fillId="3" borderId="9" xfId="0" applyNumberFormat="1" applyFill="1" applyBorder="1" applyProtection="1">
      <protection locked="0"/>
    </xf>
    <xf numFmtId="9" fontId="0" fillId="3" borderId="9" xfId="1" applyFont="1" applyFill="1" applyBorder="1" applyProtection="1">
      <protection locked="0"/>
    </xf>
    <xf numFmtId="0" fontId="0" fillId="3" borderId="25" xfId="0" applyFill="1" applyBorder="1" applyProtection="1">
      <protection locked="0"/>
    </xf>
    <xf numFmtId="9" fontId="0" fillId="0" borderId="27" xfId="0" applyNumberFormat="1" applyBorder="1" applyProtection="1">
      <protection hidden="1"/>
    </xf>
    <xf numFmtId="0" fontId="0" fillId="0" borderId="0" xfId="0" applyProtection="1">
      <protection hidden="1"/>
    </xf>
    <xf numFmtId="0" fontId="0" fillId="0" borderId="24" xfId="0" applyBorder="1" applyProtection="1">
      <protection hidden="1"/>
    </xf>
    <xf numFmtId="0" fontId="0" fillId="0" borderId="25" xfId="0" applyFill="1" applyBorder="1" applyProtection="1">
      <protection hidden="1"/>
    </xf>
    <xf numFmtId="0" fontId="11" fillId="0" borderId="0" xfId="0" applyFont="1" applyFill="1" applyProtection="1">
      <protection hidden="1"/>
    </xf>
    <xf numFmtId="0" fontId="0" fillId="0" borderId="26" xfId="0" applyBorder="1" applyProtection="1">
      <protection hidden="1"/>
    </xf>
    <xf numFmtId="0" fontId="0" fillId="0" borderId="28" xfId="0" applyBorder="1" applyProtection="1">
      <protection hidden="1"/>
    </xf>
    <xf numFmtId="0" fontId="0" fillId="0" borderId="29" xfId="0" applyBorder="1" applyProtection="1">
      <protection hidden="1"/>
    </xf>
    <xf numFmtId="0" fontId="1" fillId="0" borderId="9" xfId="0" applyFont="1" applyBorder="1" applyProtection="1">
      <protection hidden="1"/>
    </xf>
    <xf numFmtId="0" fontId="0" fillId="0" borderId="9"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0" xfId="0" applyBorder="1" applyAlignment="1" applyProtection="1">
      <alignment horizontal="center"/>
      <protection hidden="1"/>
    </xf>
    <xf numFmtId="0" fontId="11" fillId="0" borderId="9" xfId="0" applyFont="1" applyBorder="1" applyProtection="1">
      <protection hidden="1"/>
    </xf>
    <xf numFmtId="164" fontId="0" fillId="0" borderId="9" xfId="0" applyNumberFormat="1" applyBorder="1" applyProtection="1">
      <protection hidden="1"/>
    </xf>
    <xf numFmtId="44" fontId="0" fillId="0" borderId="20" xfId="0" applyNumberFormat="1" applyBorder="1" applyProtection="1">
      <protection hidden="1"/>
    </xf>
    <xf numFmtId="44" fontId="0" fillId="0" borderId="0" xfId="0" applyNumberFormat="1" applyBorder="1" applyProtection="1">
      <protection hidden="1"/>
    </xf>
    <xf numFmtId="0" fontId="0" fillId="0" borderId="9" xfId="0" applyFill="1" applyBorder="1" applyProtection="1">
      <protection hidden="1"/>
    </xf>
    <xf numFmtId="164" fontId="0" fillId="0" borderId="9" xfId="0" applyNumberFormat="1" applyFill="1" applyBorder="1" applyProtection="1">
      <protection hidden="1"/>
    </xf>
    <xf numFmtId="44" fontId="11" fillId="0" borderId="20" xfId="0" applyNumberFormat="1" applyFont="1" applyBorder="1" applyProtection="1">
      <protection hidden="1"/>
    </xf>
    <xf numFmtId="0" fontId="1" fillId="0" borderId="0" xfId="0" applyFont="1" applyProtection="1">
      <protection hidden="1"/>
    </xf>
    <xf numFmtId="0" fontId="12" fillId="0" borderId="0" xfId="0" applyFont="1" applyAlignment="1" applyProtection="1">
      <alignment vertical="center"/>
      <protection hidden="1"/>
    </xf>
    <xf numFmtId="0" fontId="18" fillId="0" borderId="0" xfId="0" applyFont="1" applyProtection="1">
      <protection hidden="1"/>
    </xf>
    <xf numFmtId="0" fontId="19" fillId="0" borderId="0" xfId="0" applyFont="1" applyProtection="1">
      <protection hidden="1"/>
    </xf>
    <xf numFmtId="0" fontId="20" fillId="0" borderId="0" xfId="0" applyFont="1" applyAlignment="1" applyProtection="1">
      <alignment horizontal="center" vertical="center"/>
      <protection hidden="1"/>
    </xf>
    <xf numFmtId="0" fontId="19" fillId="7" borderId="22" xfId="0" applyFont="1" applyFill="1" applyBorder="1" applyProtection="1">
      <protection locked="0"/>
    </xf>
    <xf numFmtId="0" fontId="3" fillId="0" borderId="0" xfId="0" applyFont="1" applyAlignment="1" applyProtection="1">
      <alignment horizontal="left" vertical="center"/>
      <protection hidden="1"/>
    </xf>
    <xf numFmtId="0" fontId="23" fillId="0" borderId="0" xfId="0" applyFont="1" applyProtection="1">
      <protection hidden="1"/>
    </xf>
    <xf numFmtId="0" fontId="9" fillId="0" borderId="0" xfId="0" applyFont="1" applyAlignment="1" applyProtection="1">
      <alignment horizontal="center" vertical="center"/>
      <protection hidden="1"/>
    </xf>
    <xf numFmtId="0" fontId="14" fillId="0" borderId="0" xfId="0" applyFont="1" applyProtection="1">
      <protection hidden="1"/>
    </xf>
    <xf numFmtId="0" fontId="0" fillId="0" borderId="0" xfId="0" applyFill="1" applyProtection="1">
      <protection hidden="1"/>
    </xf>
    <xf numFmtId="0" fontId="0" fillId="0" borderId="0" xfId="0" applyAlignment="1" applyProtection="1">
      <alignment wrapText="1"/>
      <protection hidden="1"/>
    </xf>
    <xf numFmtId="0" fontId="0" fillId="0" borderId="9" xfId="0" applyBorder="1" applyProtection="1">
      <protection hidden="1"/>
    </xf>
    <xf numFmtId="0" fontId="0" fillId="6" borderId="0" xfId="0" applyFill="1" applyProtection="1">
      <protection hidden="1"/>
    </xf>
    <xf numFmtId="0" fontId="5" fillId="0" borderId="9" xfId="0" applyFont="1" applyFill="1" applyBorder="1" applyProtection="1">
      <protection hidden="1"/>
    </xf>
    <xf numFmtId="0" fontId="11" fillId="0" borderId="0" xfId="0" applyFont="1" applyProtection="1">
      <protection hidden="1"/>
    </xf>
    <xf numFmtId="9" fontId="0" fillId="0" borderId="9" xfId="1" applyFont="1" applyBorder="1" applyProtection="1">
      <protection hidden="1"/>
    </xf>
    <xf numFmtId="0" fontId="0" fillId="0" borderId="15" xfId="0" applyFill="1" applyBorder="1" applyProtection="1">
      <protection hidden="1"/>
    </xf>
    <xf numFmtId="164" fontId="0" fillId="0" borderId="16" xfId="0" applyNumberFormat="1" applyFill="1" applyBorder="1" applyProtection="1">
      <protection hidden="1"/>
    </xf>
    <xf numFmtId="164" fontId="0" fillId="0" borderId="15" xfId="0" applyNumberFormat="1" applyFill="1" applyBorder="1" applyProtection="1">
      <protection hidden="1"/>
    </xf>
    <xf numFmtId="44" fontId="11" fillId="0" borderId="20" xfId="0" applyNumberFormat="1" applyFont="1" applyFill="1" applyBorder="1" applyProtection="1">
      <protection hidden="1"/>
    </xf>
    <xf numFmtId="44" fontId="0" fillId="0" borderId="0" xfId="0" applyNumberFormat="1" applyFill="1" applyBorder="1" applyProtection="1">
      <protection hidden="1"/>
    </xf>
    <xf numFmtId="0" fontId="0" fillId="0" borderId="16" xfId="0" applyFill="1" applyBorder="1" applyProtection="1">
      <protection hidden="1"/>
    </xf>
    <xf numFmtId="0" fontId="0" fillId="0" borderId="16" xfId="0" applyBorder="1" applyProtection="1">
      <protection hidden="1"/>
    </xf>
    <xf numFmtId="164" fontId="0" fillId="0" borderId="16" xfId="0" applyNumberFormat="1" applyBorder="1" applyProtection="1">
      <protection hidden="1"/>
    </xf>
    <xf numFmtId="0" fontId="6" fillId="0" borderId="16" xfId="0" applyFont="1" applyFill="1" applyBorder="1" applyProtection="1">
      <protection hidden="1"/>
    </xf>
    <xf numFmtId="164" fontId="6" fillId="0" borderId="16" xfId="0" applyNumberFormat="1" applyFont="1" applyFill="1" applyBorder="1" applyProtection="1">
      <protection hidden="1"/>
    </xf>
    <xf numFmtId="44" fontId="6" fillId="0" borderId="20" xfId="0" applyNumberFormat="1" applyFont="1" applyFill="1" applyBorder="1" applyProtection="1">
      <protection hidden="1"/>
    </xf>
    <xf numFmtId="44" fontId="6" fillId="0" borderId="0" xfId="0" applyNumberFormat="1" applyFont="1" applyFill="1" applyBorder="1" applyProtection="1">
      <protection hidden="1"/>
    </xf>
    <xf numFmtId="44" fontId="0" fillId="0" borderId="20" xfId="0" applyNumberFormat="1" applyFill="1" applyBorder="1" applyProtection="1">
      <protection hidden="1"/>
    </xf>
    <xf numFmtId="0" fontId="0" fillId="0" borderId="17" xfId="0" applyFill="1" applyBorder="1" applyProtection="1">
      <protection hidden="1"/>
    </xf>
    <xf numFmtId="0" fontId="0" fillId="0" borderId="17" xfId="0" applyFont="1" applyFill="1" applyBorder="1" applyProtection="1">
      <protection hidden="1"/>
    </xf>
    <xf numFmtId="164" fontId="0" fillId="0" borderId="17" xfId="0" applyNumberFormat="1" applyFill="1" applyBorder="1" applyProtection="1">
      <protection hidden="1"/>
    </xf>
    <xf numFmtId="164" fontId="0" fillId="0" borderId="18" xfId="0" applyNumberFormat="1" applyFill="1" applyBorder="1" applyProtection="1">
      <protection hidden="1"/>
    </xf>
    <xf numFmtId="0" fontId="11" fillId="0" borderId="17" xfId="0" applyFont="1" applyFill="1" applyBorder="1" applyProtection="1">
      <protection hidden="1"/>
    </xf>
    <xf numFmtId="164" fontId="0" fillId="0" borderId="19" xfId="0" applyNumberFormat="1" applyFill="1" applyBorder="1" applyProtection="1">
      <protection hidden="1"/>
    </xf>
    <xf numFmtId="43" fontId="0" fillId="0" borderId="9" xfId="2" applyFont="1" applyFill="1" applyBorder="1" applyProtection="1">
      <protection hidden="1"/>
    </xf>
    <xf numFmtId="2" fontId="2" fillId="0" borderId="20" xfId="1" applyNumberFormat="1" applyFont="1" applyFill="1" applyBorder="1" applyProtection="1">
      <protection hidden="1"/>
    </xf>
    <xf numFmtId="9" fontId="0" fillId="0" borderId="0" xfId="1" applyFont="1" applyFill="1" applyBorder="1" applyProtection="1">
      <protection hidden="1"/>
    </xf>
    <xf numFmtId="0" fontId="1" fillId="0" borderId="0" xfId="0" applyFont="1" applyFill="1" applyProtection="1">
      <protection hidden="1"/>
    </xf>
    <xf numFmtId="0" fontId="0" fillId="0" borderId="9" xfId="0" applyFill="1" applyBorder="1" applyAlignment="1" applyProtection="1">
      <alignment horizontal="center"/>
      <protection hidden="1"/>
    </xf>
    <xf numFmtId="0" fontId="0" fillId="0" borderId="17" xfId="0" applyBorder="1" applyProtection="1">
      <protection hidden="1"/>
    </xf>
    <xf numFmtId="164" fontId="0" fillId="0" borderId="17" xfId="0" applyNumberFormat="1" applyBorder="1" applyProtection="1">
      <protection hidden="1"/>
    </xf>
    <xf numFmtId="0" fontId="0" fillId="0" borderId="15" xfId="0" applyBorder="1" applyProtection="1">
      <protection hidden="1"/>
    </xf>
    <xf numFmtId="164" fontId="0" fillId="0" borderId="18" xfId="0" applyNumberFormat="1" applyBorder="1" applyProtection="1">
      <protection hidden="1"/>
    </xf>
    <xf numFmtId="164" fontId="0" fillId="0" borderId="15" xfId="0" applyNumberFormat="1" applyBorder="1" applyProtection="1">
      <protection hidden="1"/>
    </xf>
    <xf numFmtId="164" fontId="0" fillId="0" borderId="19" xfId="0" applyNumberFormat="1" applyBorder="1" applyProtection="1">
      <protection hidden="1"/>
    </xf>
    <xf numFmtId="43" fontId="0" fillId="0" borderId="9" xfId="2" applyFont="1" applyBorder="1" applyProtection="1">
      <protection hidden="1"/>
    </xf>
    <xf numFmtId="0" fontId="3" fillId="0" borderId="0" xfId="0" applyFont="1" applyProtection="1">
      <protection hidden="1"/>
    </xf>
    <xf numFmtId="0" fontId="8" fillId="0" borderId="0" xfId="0" applyFont="1" applyProtection="1">
      <protection hidden="1"/>
    </xf>
    <xf numFmtId="0" fontId="1" fillId="0" borderId="9" xfId="0" applyFont="1" applyBorder="1" applyAlignment="1" applyProtection="1">
      <alignment horizontal="center"/>
      <protection hidden="1"/>
    </xf>
    <xf numFmtId="0" fontId="1" fillId="0" borderId="9" xfId="0" applyFont="1" applyBorder="1" applyAlignment="1" applyProtection="1">
      <alignment horizontal="center" wrapText="1"/>
      <protection hidden="1"/>
    </xf>
    <xf numFmtId="0" fontId="7" fillId="4" borderId="9" xfId="0" applyFont="1" applyFill="1" applyBorder="1" applyProtection="1">
      <protection hidden="1"/>
    </xf>
    <xf numFmtId="44" fontId="7" fillId="4" borderId="9" xfId="0" applyNumberFormat="1" applyFont="1" applyFill="1" applyBorder="1" applyProtection="1">
      <protection hidden="1"/>
    </xf>
    <xf numFmtId="44" fontId="0" fillId="0" borderId="9" xfId="0" applyNumberFormat="1" applyBorder="1" applyProtection="1">
      <protection hidden="1"/>
    </xf>
    <xf numFmtId="0" fontId="5" fillId="4" borderId="9" xfId="0" applyFont="1" applyFill="1" applyBorder="1" applyProtection="1">
      <protection hidden="1"/>
    </xf>
    <xf numFmtId="44" fontId="5" fillId="4" borderId="9" xfId="0" applyNumberFormat="1" applyFont="1" applyFill="1" applyBorder="1" applyProtection="1">
      <protection hidden="1"/>
    </xf>
    <xf numFmtId="0" fontId="0" fillId="0" borderId="9" xfId="0" applyBorder="1" applyAlignment="1" applyProtection="1">
      <alignment wrapText="1"/>
      <protection hidden="1"/>
    </xf>
    <xf numFmtId="0" fontId="0" fillId="4" borderId="9" xfId="0" applyFill="1" applyBorder="1" applyProtection="1">
      <protection hidden="1"/>
    </xf>
    <xf numFmtId="0" fontId="21" fillId="0" borderId="0" xfId="0" applyFont="1" applyProtection="1">
      <protection hidden="1"/>
    </xf>
    <xf numFmtId="0" fontId="16" fillId="0" borderId="0" xfId="0" applyFont="1" applyProtection="1">
      <protection hidden="1"/>
    </xf>
    <xf numFmtId="0" fontId="0" fillId="0" borderId="13" xfId="0" applyBorder="1" applyProtection="1">
      <protection hidden="1"/>
    </xf>
    <xf numFmtId="0" fontId="25" fillId="0" borderId="0" xfId="0" applyFont="1" applyFill="1" applyProtection="1">
      <protection hidden="1"/>
    </xf>
    <xf numFmtId="0" fontId="1" fillId="0" borderId="9"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protection hidden="1"/>
    </xf>
    <xf numFmtId="0" fontId="0" fillId="0" borderId="9" xfId="0" applyFont="1" applyBorder="1" applyAlignment="1" applyProtection="1">
      <alignment horizontal="left"/>
      <protection hidden="1"/>
    </xf>
    <xf numFmtId="0" fontId="1" fillId="5" borderId="9" xfId="0" applyFont="1" applyFill="1" applyBorder="1" applyAlignment="1" applyProtection="1">
      <alignment horizontal="center"/>
      <protection hidden="1"/>
    </xf>
    <xf numFmtId="44" fontId="0" fillId="0" borderId="9" xfId="0" applyNumberFormat="1" applyFill="1" applyBorder="1" applyProtection="1">
      <protection hidden="1"/>
    </xf>
    <xf numFmtId="0" fontId="0" fillId="5" borderId="9" xfId="0" applyFill="1" applyBorder="1" applyProtection="1">
      <protection hidden="1"/>
    </xf>
    <xf numFmtId="0" fontId="1" fillId="5" borderId="9" xfId="0" applyFont="1" applyFill="1" applyBorder="1" applyProtection="1">
      <protection hidden="1"/>
    </xf>
    <xf numFmtId="0" fontId="0" fillId="2" borderId="0" xfId="0" applyFill="1" applyBorder="1" applyProtection="1">
      <protection hidden="1"/>
    </xf>
    <xf numFmtId="44" fontId="5" fillId="3" borderId="9" xfId="3" applyFont="1" applyFill="1" applyBorder="1" applyProtection="1">
      <protection locked="0"/>
    </xf>
    <xf numFmtId="0" fontId="0" fillId="0" borderId="0" xfId="0" applyAlignment="1" applyProtection="1">
      <alignment horizontal="center"/>
      <protection hidden="1"/>
    </xf>
    <xf numFmtId="0" fontId="15" fillId="0" borderId="0" xfId="0" applyFont="1" applyFill="1" applyBorder="1" applyAlignment="1" applyProtection="1">
      <alignment horizontal="center" wrapText="1"/>
      <protection hidden="1"/>
    </xf>
    <xf numFmtId="0" fontId="5" fillId="0" borderId="9" xfId="0" applyFont="1" applyBorder="1" applyProtection="1">
      <protection hidden="1"/>
    </xf>
    <xf numFmtId="42" fontId="2" fillId="0" borderId="0" xfId="0" applyNumberFormat="1" applyFont="1" applyProtection="1">
      <protection hidden="1"/>
    </xf>
    <xf numFmtId="0" fontId="0" fillId="0" borderId="0" xfId="0" applyBorder="1" applyProtection="1">
      <protection hidden="1"/>
    </xf>
    <xf numFmtId="0" fontId="0" fillId="0" borderId="0" xfId="0" applyBorder="1" applyAlignment="1" applyProtection="1">
      <alignment wrapText="1"/>
      <protection hidden="1"/>
    </xf>
    <xf numFmtId="0" fontId="1" fillId="0" borderId="23" xfId="0" applyFont="1" applyBorder="1" applyAlignment="1" applyProtection="1">
      <alignment wrapText="1"/>
      <protection hidden="1"/>
    </xf>
    <xf numFmtId="9" fontId="0" fillId="0" borderId="22" xfId="1" applyFont="1" applyBorder="1" applyProtection="1">
      <protection hidden="1"/>
    </xf>
    <xf numFmtId="0" fontId="1" fillId="0" borderId="0" xfId="0" applyFont="1" applyBorder="1" applyAlignment="1" applyProtection="1">
      <alignment horizontal="center" wrapText="1"/>
      <protection hidden="1"/>
    </xf>
    <xf numFmtId="0" fontId="5" fillId="0" borderId="0" xfId="0" applyFont="1" applyProtection="1">
      <protection hidden="1"/>
    </xf>
    <xf numFmtId="0" fontId="3" fillId="0" borderId="0" xfId="0" applyFont="1" applyAlignment="1" applyProtection="1">
      <alignment vertical="center"/>
      <protection hidden="1"/>
    </xf>
    <xf numFmtId="0" fontId="10" fillId="0" borderId="0" xfId="0" applyFont="1" applyAlignment="1" applyProtection="1">
      <alignment horizontal="left"/>
      <protection hidden="1"/>
    </xf>
    <xf numFmtId="0" fontId="0" fillId="0" borderId="2" xfId="0" applyBorder="1" applyProtection="1">
      <protection hidden="1"/>
    </xf>
    <xf numFmtId="0" fontId="1" fillId="0" borderId="3" xfId="0" applyFont="1" applyBorder="1" applyAlignment="1" applyProtection="1">
      <alignment horizontal="center" vertical="center"/>
      <protection hidden="1"/>
    </xf>
    <xf numFmtId="0" fontId="1" fillId="0" borderId="6"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0" fillId="0" borderId="1" xfId="0" applyBorder="1" applyProtection="1">
      <protection hidden="1"/>
    </xf>
    <xf numFmtId="0" fontId="0" fillId="4" borderId="7" xfId="0" applyFill="1" applyBorder="1" applyProtection="1">
      <protection hidden="1"/>
    </xf>
    <xf numFmtId="0" fontId="0" fillId="4" borderId="8" xfId="0" applyFill="1" applyBorder="1" applyProtection="1">
      <protection hidden="1"/>
    </xf>
    <xf numFmtId="0" fontId="0" fillId="4" borderId="5" xfId="0" applyFill="1" applyBorder="1" applyProtection="1">
      <protection hidden="1"/>
    </xf>
    <xf numFmtId="0" fontId="0" fillId="0" borderId="1" xfId="0" applyBorder="1" applyAlignment="1" applyProtection="1">
      <alignment horizontal="right"/>
      <protection hidden="1"/>
    </xf>
    <xf numFmtId="0" fontId="0" fillId="4" borderId="1" xfId="0" applyFill="1" applyBorder="1" applyProtection="1">
      <protection hidden="1"/>
    </xf>
    <xf numFmtId="42" fontId="0" fillId="0" borderId="1" xfId="0" applyNumberFormat="1" applyBorder="1" applyProtection="1">
      <protection hidden="1"/>
    </xf>
    <xf numFmtId="0" fontId="5" fillId="0" borderId="1" xfId="0" applyFont="1" applyFill="1" applyBorder="1" applyProtection="1">
      <protection hidden="1"/>
    </xf>
    <xf numFmtId="0" fontId="11" fillId="0" borderId="0" xfId="0" applyFont="1" applyBorder="1" applyProtection="1">
      <protection hidden="1"/>
    </xf>
    <xf numFmtId="0" fontId="0" fillId="0" borderId="1" xfId="0" applyBorder="1" applyAlignment="1" applyProtection="1">
      <alignment wrapText="1"/>
      <protection hidden="1"/>
    </xf>
    <xf numFmtId="0" fontId="0" fillId="0" borderId="7" xfId="0" applyBorder="1" applyProtection="1">
      <protection hidden="1"/>
    </xf>
    <xf numFmtId="42" fontId="0" fillId="0" borderId="10" xfId="0" applyNumberFormat="1" applyBorder="1" applyProtection="1">
      <protection hidden="1"/>
    </xf>
    <xf numFmtId="42" fontId="2" fillId="0" borderId="0" xfId="0" applyNumberFormat="1" applyFont="1" applyBorder="1" applyProtection="1">
      <protection hidden="1"/>
    </xf>
    <xf numFmtId="0" fontId="0" fillId="0" borderId="5" xfId="0" applyBorder="1" applyProtection="1">
      <protection hidden="1"/>
    </xf>
    <xf numFmtId="0" fontId="0" fillId="0" borderId="4" xfId="0" applyBorder="1" applyAlignment="1" applyProtection="1">
      <alignment horizontal="right"/>
      <protection hidden="1"/>
    </xf>
    <xf numFmtId="0" fontId="0" fillId="4" borderId="15" xfId="0" applyFill="1" applyBorder="1" applyProtection="1">
      <protection hidden="1"/>
    </xf>
    <xf numFmtId="0" fontId="1" fillId="0" borderId="4" xfId="0" applyFont="1" applyBorder="1" applyAlignment="1" applyProtection="1">
      <alignment horizontal="right"/>
      <protection hidden="1"/>
    </xf>
    <xf numFmtId="0" fontId="0" fillId="4" borderId="17" xfId="0" applyFill="1" applyBorder="1" applyProtection="1">
      <protection hidden="1"/>
    </xf>
    <xf numFmtId="0" fontId="0" fillId="0" borderId="27" xfId="0" applyBorder="1" applyProtection="1">
      <protection hidden="1"/>
    </xf>
    <xf numFmtId="0" fontId="1" fillId="0" borderId="26" xfId="0" applyFont="1" applyBorder="1" applyProtection="1">
      <protection hidden="1"/>
    </xf>
    <xf numFmtId="0" fontId="26" fillId="0" borderId="0" xfId="0" applyFont="1" applyProtection="1">
      <protection hidden="1"/>
    </xf>
    <xf numFmtId="0" fontId="28" fillId="0" borderId="0" xfId="0" applyFont="1" applyProtection="1">
      <protection hidden="1"/>
    </xf>
    <xf numFmtId="0" fontId="0" fillId="0" borderId="28" xfId="0" applyFont="1" applyBorder="1" applyProtection="1">
      <protection hidden="1"/>
    </xf>
    <xf numFmtId="0" fontId="0" fillId="0" borderId="9" xfId="0"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0" fillId="0" borderId="14" xfId="0" applyBorder="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44" fontId="0" fillId="0" borderId="15" xfId="3" applyFont="1" applyFill="1" applyBorder="1" applyProtection="1">
      <protection hidden="1"/>
    </xf>
    <xf numFmtId="0" fontId="0" fillId="0" borderId="9" xfId="0" applyFont="1" applyBorder="1" applyProtection="1">
      <protection hidden="1"/>
    </xf>
    <xf numFmtId="0" fontId="29" fillId="0" borderId="31" xfId="0" applyFont="1" applyBorder="1" applyProtection="1">
      <protection hidden="1"/>
    </xf>
    <xf numFmtId="44" fontId="28" fillId="0" borderId="32" xfId="0" applyNumberFormat="1" applyFont="1" applyFill="1" applyBorder="1" applyProtection="1">
      <protection hidden="1"/>
    </xf>
    <xf numFmtId="0" fontId="1" fillId="0" borderId="9" xfId="0" applyFont="1" applyBorder="1" applyAlignment="1" applyProtection="1">
      <alignment horizontal="left"/>
      <protection hidden="1"/>
    </xf>
    <xf numFmtId="44" fontId="5" fillId="4" borderId="13" xfId="0" applyNumberFormat="1" applyFont="1" applyFill="1" applyBorder="1" applyProtection="1">
      <protection hidden="1"/>
    </xf>
    <xf numFmtId="44" fontId="0" fillId="3" borderId="13" xfId="0" applyNumberFormat="1" applyFill="1" applyBorder="1" applyProtection="1">
      <protection locked="0"/>
    </xf>
    <xf numFmtId="0" fontId="30" fillId="0" borderId="9" xfId="0" applyFont="1" applyFill="1" applyBorder="1" applyProtection="1">
      <protection locked="0"/>
    </xf>
    <xf numFmtId="0" fontId="30" fillId="3" borderId="9" xfId="0" applyFont="1" applyFill="1" applyBorder="1" applyProtection="1">
      <protection locked="0"/>
    </xf>
    <xf numFmtId="0" fontId="0" fillId="0" borderId="9" xfId="0" applyFont="1" applyFill="1" applyBorder="1" applyProtection="1">
      <protection hidden="1"/>
    </xf>
    <xf numFmtId="44" fontId="0" fillId="0" borderId="9" xfId="3" applyFont="1" applyBorder="1" applyAlignment="1" applyProtection="1">
      <alignment horizontal="center"/>
      <protection hidden="1"/>
    </xf>
    <xf numFmtId="44" fontId="0" fillId="0" borderId="9" xfId="3" applyFont="1" applyBorder="1" applyProtection="1">
      <protection hidden="1"/>
    </xf>
    <xf numFmtId="0" fontId="0" fillId="0" borderId="20" xfId="0" applyBorder="1" applyProtection="1">
      <protection hidden="1"/>
    </xf>
    <xf numFmtId="44" fontId="0" fillId="0" borderId="20" xfId="3" applyFont="1" applyBorder="1" applyAlignment="1" applyProtection="1">
      <alignment horizontal="center"/>
      <protection hidden="1"/>
    </xf>
    <xf numFmtId="44" fontId="0" fillId="0" borderId="0" xfId="3" applyFont="1" applyBorder="1" applyAlignment="1" applyProtection="1">
      <alignment horizontal="center"/>
      <protection hidden="1"/>
    </xf>
    <xf numFmtId="0" fontId="3" fillId="0" borderId="21"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3" fillId="0" borderId="30" xfId="0" applyFont="1" applyBorder="1" applyAlignment="1" applyProtection="1">
      <alignment horizontal="center" vertical="center"/>
      <protection hidden="1"/>
    </xf>
    <xf numFmtId="0" fontId="0" fillId="0" borderId="13" xfId="0" applyFill="1" applyBorder="1" applyAlignment="1" applyProtection="1">
      <alignment horizontal="left" wrapText="1"/>
      <protection hidden="1"/>
    </xf>
    <xf numFmtId="0" fontId="0" fillId="0" borderId="14" xfId="0" applyFill="1" applyBorder="1" applyAlignment="1" applyProtection="1">
      <alignment horizontal="left" wrapText="1"/>
      <protection hidden="1"/>
    </xf>
    <xf numFmtId="0" fontId="0" fillId="0" borderId="33"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35" xfId="0" applyBorder="1" applyAlignment="1" applyProtection="1">
      <alignment horizontal="center" vertical="center" wrapText="1"/>
      <protection hidden="1"/>
    </xf>
    <xf numFmtId="0" fontId="0" fillId="0" borderId="36"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0" borderId="38" xfId="0"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0" fillId="0" borderId="40" xfId="0" applyBorder="1" applyAlignment="1" applyProtection="1">
      <alignment horizontal="center" vertical="center" wrapText="1"/>
      <protection hidden="1"/>
    </xf>
    <xf numFmtId="0" fontId="1" fillId="0" borderId="0" xfId="0" applyFont="1" applyFill="1" applyBorder="1" applyAlignment="1" applyProtection="1">
      <alignment horizontal="left" vertical="center"/>
      <protection hidden="1"/>
    </xf>
    <xf numFmtId="0" fontId="2" fillId="0" borderId="0" xfId="0" applyFont="1" applyProtection="1">
      <protection hidden="1"/>
    </xf>
    <xf numFmtId="9" fontId="2" fillId="0" borderId="0" xfId="0" applyNumberFormat="1" applyFont="1" applyProtection="1">
      <protection hidden="1"/>
    </xf>
  </cellXfs>
  <cellStyles count="4">
    <cellStyle name="Comma" xfId="2" builtinId="3"/>
    <cellStyle name="Currency" xfId="3" builtinId="4"/>
    <cellStyle name="Normal" xfId="0" builtinId="0"/>
    <cellStyle name="Percent" xfId="1" builtinId="5"/>
  </cellStyles>
  <dxfs count="10">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theme="5" tint="0.59996337778862885"/>
        </patternFill>
      </fill>
    </dxf>
    <dxf>
      <font>
        <color rgb="FFC00000"/>
      </font>
      <fill>
        <patternFill>
          <bgColor theme="5" tint="0.59996337778862885"/>
        </patternFill>
      </fill>
    </dxf>
  </dxfs>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2"/>
  <sheetViews>
    <sheetView showGridLines="0" zoomScaleNormal="100" workbookViewId="0">
      <selection activeCell="A11" sqref="A11"/>
    </sheetView>
  </sheetViews>
  <sheetFormatPr defaultColWidth="8.88671875" defaultRowHeight="13.2" x14ac:dyDescent="0.25"/>
  <cols>
    <col min="1" max="1" width="28.88671875" style="11" customWidth="1"/>
    <col min="2" max="2" width="72" style="11" customWidth="1"/>
    <col min="3" max="16384" width="8.88671875" style="11"/>
  </cols>
  <sheetData>
    <row r="1" spans="1:3" ht="17.399999999999999" customHeight="1" x14ac:dyDescent="0.25">
      <c r="A1" s="160" t="s">
        <v>0</v>
      </c>
      <c r="B1" s="160"/>
    </row>
    <row r="2" spans="1:3" ht="17.399999999999999" customHeight="1" x14ac:dyDescent="0.25">
      <c r="A2" s="161"/>
      <c r="B2" s="161"/>
    </row>
    <row r="3" spans="1:3" ht="15.6" x14ac:dyDescent="0.25">
      <c r="A3" s="162" t="s">
        <v>1</v>
      </c>
      <c r="B3" s="162"/>
    </row>
    <row r="4" spans="1:3" ht="26.4" x14ac:dyDescent="0.25">
      <c r="A4" s="141" t="s">
        <v>2</v>
      </c>
      <c r="B4" s="143" t="s">
        <v>3</v>
      </c>
    </row>
    <row r="5" spans="1:3" ht="26.4" x14ac:dyDescent="0.25">
      <c r="A5" s="141" t="s">
        <v>4</v>
      </c>
      <c r="B5" s="143" t="s">
        <v>5</v>
      </c>
    </row>
    <row r="6" spans="1:3" ht="60.6" customHeight="1" x14ac:dyDescent="0.25">
      <c r="A6" s="141" t="s">
        <v>6</v>
      </c>
      <c r="B6" s="143" t="s">
        <v>214</v>
      </c>
    </row>
    <row r="7" spans="1:3" ht="26.4" x14ac:dyDescent="0.25">
      <c r="A7" s="141" t="s">
        <v>7</v>
      </c>
      <c r="B7" s="143" t="s">
        <v>8</v>
      </c>
    </row>
    <row r="8" spans="1:3" ht="39.6" x14ac:dyDescent="0.25">
      <c r="A8" s="141" t="s">
        <v>9</v>
      </c>
      <c r="B8" s="143" t="s">
        <v>10</v>
      </c>
    </row>
    <row r="9" spans="1:3" ht="39.6" x14ac:dyDescent="0.25">
      <c r="A9" s="142" t="s">
        <v>11</v>
      </c>
      <c r="B9" s="144" t="s">
        <v>215</v>
      </c>
      <c r="C9" s="44"/>
    </row>
    <row r="11" spans="1:3" x14ac:dyDescent="0.25">
      <c r="A11" s="11" t="s">
        <v>219</v>
      </c>
    </row>
    <row r="12" spans="1:3" x14ac:dyDescent="0.25">
      <c r="A12" s="11" t="s">
        <v>220</v>
      </c>
    </row>
  </sheetData>
  <sheetProtection password="CA43" sheet="1" objects="1" scenarios="1"/>
  <mergeCells count="2">
    <mergeCell ref="A1:B2"/>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57"/>
  <sheetViews>
    <sheetView showGridLines="0" topLeftCell="A23" zoomScaleNormal="100" workbookViewId="0">
      <selection activeCell="C38" sqref="C38"/>
    </sheetView>
  </sheetViews>
  <sheetFormatPr defaultColWidth="8.88671875" defaultRowHeight="13.2" x14ac:dyDescent="0.25"/>
  <cols>
    <col min="1" max="1" width="5.109375" style="11" customWidth="1"/>
    <col min="2" max="2" width="51.33203125" style="11" customWidth="1"/>
    <col min="3" max="3" width="19.88671875" style="11" customWidth="1"/>
    <col min="4" max="4" width="16.44140625" style="11" customWidth="1"/>
    <col min="5" max="5" width="12.109375" style="11" customWidth="1"/>
    <col min="6" max="16384" width="8.88671875" style="11"/>
  </cols>
  <sheetData>
    <row r="1" spans="1:5" ht="31.2" customHeight="1" x14ac:dyDescent="0.25">
      <c r="A1" s="111" t="s">
        <v>12</v>
      </c>
    </row>
    <row r="2" spans="1:5" ht="14.4" x14ac:dyDescent="0.3">
      <c r="A2" s="38" t="s">
        <v>13</v>
      </c>
      <c r="B2" s="112"/>
    </row>
    <row r="3" spans="1:5" x14ac:dyDescent="0.25">
      <c r="A3" s="105"/>
      <c r="B3" s="105" t="s">
        <v>14</v>
      </c>
      <c r="C3" s="105"/>
      <c r="D3" s="105"/>
      <c r="E3" s="105"/>
    </row>
    <row r="4" spans="1:5" x14ac:dyDescent="0.25">
      <c r="A4" s="113"/>
      <c r="B4" s="114" t="s">
        <v>15</v>
      </c>
      <c r="C4" s="115" t="s">
        <v>16</v>
      </c>
      <c r="D4" s="116" t="s">
        <v>17</v>
      </c>
      <c r="E4" s="117"/>
    </row>
    <row r="5" spans="1:5" x14ac:dyDescent="0.25">
      <c r="A5" s="118">
        <v>1</v>
      </c>
      <c r="B5" s="118" t="s">
        <v>18</v>
      </c>
      <c r="C5" s="1">
        <v>0</v>
      </c>
      <c r="D5" s="119"/>
      <c r="E5" s="99"/>
    </row>
    <row r="6" spans="1:5" x14ac:dyDescent="0.25">
      <c r="A6" s="118">
        <f>A5+1</f>
        <v>2</v>
      </c>
      <c r="B6" s="118" t="s">
        <v>19</v>
      </c>
      <c r="C6" s="1">
        <v>0</v>
      </c>
      <c r="D6" s="120"/>
      <c r="E6" s="99"/>
    </row>
    <row r="7" spans="1:5" x14ac:dyDescent="0.25">
      <c r="A7" s="118">
        <f t="shared" ref="A7:A12" si="0">A6+1</f>
        <v>3</v>
      </c>
      <c r="B7" s="118" t="s">
        <v>20</v>
      </c>
      <c r="C7" s="1">
        <v>0</v>
      </c>
      <c r="D7" s="121"/>
      <c r="E7" s="99"/>
    </row>
    <row r="8" spans="1:5" x14ac:dyDescent="0.25">
      <c r="A8" s="118">
        <f t="shared" si="0"/>
        <v>4</v>
      </c>
      <c r="B8" s="122" t="s">
        <v>21</v>
      </c>
      <c r="C8" s="123"/>
      <c r="D8" s="124">
        <f>SUM(C5:C7)</f>
        <v>0</v>
      </c>
      <c r="E8" s="105"/>
    </row>
    <row r="9" spans="1:5" x14ac:dyDescent="0.25">
      <c r="A9" s="118">
        <f t="shared" si="0"/>
        <v>5</v>
      </c>
      <c r="B9" s="118" t="s">
        <v>22</v>
      </c>
      <c r="C9" s="1">
        <v>0</v>
      </c>
      <c r="D9" s="119"/>
      <c r="E9" s="105"/>
    </row>
    <row r="10" spans="1:5" x14ac:dyDescent="0.25">
      <c r="A10" s="118">
        <f t="shared" si="0"/>
        <v>6</v>
      </c>
      <c r="B10" s="118" t="s">
        <v>23</v>
      </c>
      <c r="C10" s="1">
        <v>0</v>
      </c>
      <c r="D10" s="120"/>
      <c r="E10" s="105"/>
    </row>
    <row r="11" spans="1:5" x14ac:dyDescent="0.25">
      <c r="A11" s="118">
        <f t="shared" si="0"/>
        <v>7</v>
      </c>
      <c r="B11" s="118" t="s">
        <v>24</v>
      </c>
      <c r="C11" s="1">
        <v>0</v>
      </c>
      <c r="D11" s="120"/>
      <c r="E11" s="105"/>
    </row>
    <row r="12" spans="1:5" x14ac:dyDescent="0.25">
      <c r="A12" s="118">
        <f t="shared" si="0"/>
        <v>8</v>
      </c>
      <c r="B12" s="118" t="s">
        <v>25</v>
      </c>
      <c r="C12" s="1">
        <v>0</v>
      </c>
      <c r="D12" s="120"/>
      <c r="E12" s="105"/>
    </row>
    <row r="13" spans="1:5" x14ac:dyDescent="0.25">
      <c r="A13" s="118">
        <v>9</v>
      </c>
      <c r="B13" s="118" t="s">
        <v>27</v>
      </c>
      <c r="C13" s="1">
        <v>0</v>
      </c>
      <c r="D13" s="120"/>
      <c r="E13" s="105"/>
    </row>
    <row r="14" spans="1:5" x14ac:dyDescent="0.25">
      <c r="A14" s="118">
        <v>10</v>
      </c>
      <c r="B14" s="118" t="s">
        <v>28</v>
      </c>
      <c r="C14" s="1">
        <v>0</v>
      </c>
      <c r="D14" s="120"/>
      <c r="E14" s="105"/>
    </row>
    <row r="15" spans="1:5" x14ac:dyDescent="0.25">
      <c r="A15" s="118">
        <v>11</v>
      </c>
      <c r="B15" s="118" t="s">
        <v>26</v>
      </c>
      <c r="C15" s="1">
        <v>0</v>
      </c>
      <c r="D15" s="120"/>
      <c r="E15" s="105" t="s">
        <v>216</v>
      </c>
    </row>
    <row r="16" spans="1:5" x14ac:dyDescent="0.25">
      <c r="A16" s="118">
        <v>12</v>
      </c>
      <c r="B16" s="2" t="s">
        <v>29</v>
      </c>
      <c r="C16" s="1">
        <v>0</v>
      </c>
      <c r="D16" s="121"/>
      <c r="E16" s="105"/>
    </row>
    <row r="17" spans="1:5" x14ac:dyDescent="0.25">
      <c r="A17" s="118">
        <v>13</v>
      </c>
      <c r="B17" s="122" t="s">
        <v>30</v>
      </c>
      <c r="C17" s="123"/>
      <c r="D17" s="124">
        <f>SUM(C9:C16)</f>
        <v>0</v>
      </c>
      <c r="E17" s="105"/>
    </row>
    <row r="18" spans="1:5" x14ac:dyDescent="0.25">
      <c r="A18" s="118">
        <v>14</v>
      </c>
      <c r="B18" s="118" t="s">
        <v>31</v>
      </c>
      <c r="C18" s="1">
        <v>0</v>
      </c>
      <c r="D18" s="119"/>
      <c r="E18" s="105"/>
    </row>
    <row r="19" spans="1:5" x14ac:dyDescent="0.25">
      <c r="A19" s="118">
        <v>15</v>
      </c>
      <c r="B19" s="118" t="s">
        <v>32</v>
      </c>
      <c r="C19" s="1">
        <v>0</v>
      </c>
      <c r="D19" s="120"/>
      <c r="E19" s="105"/>
    </row>
    <row r="20" spans="1:5" x14ac:dyDescent="0.25">
      <c r="A20" s="118">
        <v>16</v>
      </c>
      <c r="B20" s="118" t="s">
        <v>33</v>
      </c>
      <c r="C20" s="1">
        <v>0</v>
      </c>
      <c r="D20" s="120"/>
      <c r="E20" s="105"/>
    </row>
    <row r="21" spans="1:5" x14ac:dyDescent="0.25">
      <c r="A21" s="118">
        <v>17</v>
      </c>
      <c r="B21" s="118" t="s">
        <v>34</v>
      </c>
      <c r="C21" s="1">
        <v>0</v>
      </c>
      <c r="D21" s="120"/>
      <c r="E21" s="105"/>
    </row>
    <row r="22" spans="1:5" x14ac:dyDescent="0.25">
      <c r="A22" s="118">
        <v>18</v>
      </c>
      <c r="B22" s="2" t="s">
        <v>35</v>
      </c>
      <c r="C22" s="1">
        <v>0</v>
      </c>
      <c r="D22" s="120"/>
      <c r="E22" s="105"/>
    </row>
    <row r="23" spans="1:5" x14ac:dyDescent="0.25">
      <c r="A23" s="118">
        <v>19</v>
      </c>
      <c r="B23" s="118" t="s">
        <v>36</v>
      </c>
      <c r="C23" s="1">
        <v>0</v>
      </c>
      <c r="D23" s="120"/>
      <c r="E23" s="105"/>
    </row>
    <row r="24" spans="1:5" x14ac:dyDescent="0.25">
      <c r="A24" s="118">
        <v>20</v>
      </c>
      <c r="B24" s="118" t="s">
        <v>37</v>
      </c>
      <c r="C24" s="1">
        <v>0</v>
      </c>
      <c r="D24" s="120"/>
      <c r="E24" s="105"/>
    </row>
    <row r="25" spans="1:5" x14ac:dyDescent="0.25">
      <c r="A25" s="118">
        <v>21</v>
      </c>
      <c r="B25" s="118" t="s">
        <v>38</v>
      </c>
      <c r="C25" s="1">
        <v>0</v>
      </c>
      <c r="D25" s="120"/>
      <c r="E25" s="105"/>
    </row>
    <row r="26" spans="1:5" x14ac:dyDescent="0.25">
      <c r="A26" s="118">
        <v>22</v>
      </c>
      <c r="B26" s="118" t="s">
        <v>39</v>
      </c>
      <c r="C26" s="1">
        <v>0</v>
      </c>
      <c r="D26" s="120"/>
      <c r="E26" s="105"/>
    </row>
    <row r="27" spans="1:5" x14ac:dyDescent="0.25">
      <c r="A27" s="118">
        <v>23</v>
      </c>
      <c r="B27" s="118" t="s">
        <v>40</v>
      </c>
      <c r="C27" s="1">
        <v>0</v>
      </c>
      <c r="D27" s="120"/>
      <c r="E27" s="105"/>
    </row>
    <row r="28" spans="1:5" x14ac:dyDescent="0.25">
      <c r="A28" s="118">
        <v>24</v>
      </c>
      <c r="B28" s="2" t="s">
        <v>41</v>
      </c>
      <c r="C28" s="1">
        <v>0</v>
      </c>
      <c r="D28" s="120"/>
      <c r="E28" s="105"/>
    </row>
    <row r="29" spans="1:5" x14ac:dyDescent="0.25">
      <c r="A29" s="118">
        <v>25</v>
      </c>
      <c r="B29" s="118" t="s">
        <v>42</v>
      </c>
      <c r="C29" s="1">
        <v>0</v>
      </c>
      <c r="D29" s="120"/>
      <c r="E29" s="105"/>
    </row>
    <row r="30" spans="1:5" x14ac:dyDescent="0.25">
      <c r="A30" s="118">
        <v>26</v>
      </c>
      <c r="B30" s="118" t="s">
        <v>43</v>
      </c>
      <c r="C30" s="1">
        <v>0</v>
      </c>
      <c r="D30" s="120"/>
      <c r="E30" s="105"/>
    </row>
    <row r="31" spans="1:5" x14ac:dyDescent="0.25">
      <c r="A31" s="118">
        <v>27</v>
      </c>
      <c r="B31" s="125" t="s">
        <v>44</v>
      </c>
      <c r="C31" s="1">
        <v>0</v>
      </c>
      <c r="D31" s="120"/>
      <c r="E31" s="126"/>
    </row>
    <row r="32" spans="1:5" x14ac:dyDescent="0.25">
      <c r="A32" s="118">
        <v>28</v>
      </c>
      <c r="B32" s="118" t="s">
        <v>45</v>
      </c>
      <c r="C32" s="1">
        <v>0</v>
      </c>
      <c r="D32" s="120"/>
      <c r="E32" s="105"/>
    </row>
    <row r="33" spans="1:5" x14ac:dyDescent="0.25">
      <c r="A33" s="118">
        <v>29</v>
      </c>
      <c r="B33" s="118" t="s">
        <v>46</v>
      </c>
      <c r="C33" s="1">
        <v>0</v>
      </c>
      <c r="D33" s="120"/>
      <c r="E33" s="105"/>
    </row>
    <row r="34" spans="1:5" x14ac:dyDescent="0.25">
      <c r="A34" s="118">
        <v>30</v>
      </c>
      <c r="B34" s="118" t="s">
        <v>47</v>
      </c>
      <c r="C34" s="1">
        <v>0</v>
      </c>
      <c r="D34" s="120"/>
      <c r="E34" s="105"/>
    </row>
    <row r="35" spans="1:5" x14ac:dyDescent="0.25">
      <c r="A35" s="118">
        <v>31</v>
      </c>
      <c r="B35" s="118" t="s">
        <v>48</v>
      </c>
      <c r="C35" s="1">
        <v>0</v>
      </c>
      <c r="D35" s="120"/>
      <c r="E35" s="105"/>
    </row>
    <row r="36" spans="1:5" x14ac:dyDescent="0.25">
      <c r="A36" s="118">
        <v>32</v>
      </c>
      <c r="B36" s="118" t="s">
        <v>49</v>
      </c>
      <c r="C36" s="1">
        <v>0</v>
      </c>
      <c r="D36" s="120"/>
      <c r="E36" s="105"/>
    </row>
    <row r="37" spans="1:5" x14ac:dyDescent="0.25">
      <c r="A37" s="118">
        <v>33</v>
      </c>
      <c r="B37" s="118" t="s">
        <v>50</v>
      </c>
      <c r="C37" s="1">
        <v>0</v>
      </c>
      <c r="D37" s="120"/>
      <c r="E37" s="105"/>
    </row>
    <row r="38" spans="1:5" x14ac:dyDescent="0.25">
      <c r="A38" s="118">
        <v>34</v>
      </c>
      <c r="B38" s="118" t="s">
        <v>51</v>
      </c>
      <c r="C38" s="1">
        <v>0</v>
      </c>
      <c r="D38" s="120"/>
      <c r="E38" s="105"/>
    </row>
    <row r="39" spans="1:5" x14ac:dyDescent="0.25">
      <c r="A39" s="118">
        <v>35</v>
      </c>
      <c r="B39" s="2" t="s">
        <v>52</v>
      </c>
      <c r="C39" s="1">
        <v>0</v>
      </c>
      <c r="D39" s="120"/>
      <c r="E39" s="105"/>
    </row>
    <row r="40" spans="1:5" x14ac:dyDescent="0.25">
      <c r="A40" s="118">
        <v>36</v>
      </c>
      <c r="B40" s="2" t="s">
        <v>52</v>
      </c>
      <c r="C40" s="1">
        <v>0</v>
      </c>
      <c r="D40" s="120"/>
      <c r="E40" s="105"/>
    </row>
    <row r="41" spans="1:5" x14ac:dyDescent="0.25">
      <c r="A41" s="118">
        <v>37</v>
      </c>
      <c r="B41" s="2" t="s">
        <v>52</v>
      </c>
      <c r="C41" s="1">
        <v>0</v>
      </c>
      <c r="D41" s="121"/>
      <c r="E41" s="126"/>
    </row>
    <row r="42" spans="1:5" x14ac:dyDescent="0.25">
      <c r="A42" s="118">
        <v>38</v>
      </c>
      <c r="B42" s="122" t="s">
        <v>53</v>
      </c>
      <c r="C42" s="123"/>
      <c r="D42" s="124">
        <f>SUM(C18:C41)</f>
        <v>0</v>
      </c>
    </row>
    <row r="43" spans="1:5" x14ac:dyDescent="0.25">
      <c r="A43" s="118">
        <v>39</v>
      </c>
      <c r="B43" s="127" t="s">
        <v>54</v>
      </c>
      <c r="C43" s="1">
        <v>0</v>
      </c>
      <c r="D43" s="119"/>
      <c r="E43" s="105"/>
    </row>
    <row r="44" spans="1:5" x14ac:dyDescent="0.25">
      <c r="A44" s="118">
        <v>40</v>
      </c>
      <c r="B44" s="128" t="s">
        <v>55</v>
      </c>
      <c r="C44" s="3">
        <v>0</v>
      </c>
      <c r="D44" s="121"/>
      <c r="E44" s="126"/>
    </row>
    <row r="45" spans="1:5" ht="52.5" customHeight="1" x14ac:dyDescent="0.25">
      <c r="A45" s="118">
        <v>41</v>
      </c>
      <c r="B45" s="163" t="s">
        <v>56</v>
      </c>
      <c r="C45" s="164"/>
      <c r="D45" s="129">
        <f>SUM(C43:C44)</f>
        <v>0</v>
      </c>
      <c r="E45" s="130">
        <f>(SUM(C5:C41)-C7-C13-C9)*0.15</f>
        <v>0</v>
      </c>
    </row>
    <row r="46" spans="1:5" x14ac:dyDescent="0.25">
      <c r="A46" s="118">
        <v>42</v>
      </c>
      <c r="B46" s="131" t="s">
        <v>57</v>
      </c>
      <c r="C46" s="4">
        <v>0</v>
      </c>
      <c r="D46" s="119"/>
      <c r="E46" s="105"/>
    </row>
    <row r="47" spans="1:5" x14ac:dyDescent="0.25">
      <c r="A47" s="118">
        <v>43</v>
      </c>
      <c r="B47" s="2" t="s">
        <v>58</v>
      </c>
      <c r="C47" s="1">
        <v>0</v>
      </c>
      <c r="D47" s="120"/>
      <c r="E47" s="105"/>
    </row>
    <row r="48" spans="1:5" x14ac:dyDescent="0.25">
      <c r="A48" s="118">
        <v>44</v>
      </c>
      <c r="B48" s="118" t="s">
        <v>59</v>
      </c>
      <c r="C48" s="1">
        <v>0</v>
      </c>
      <c r="D48" s="120"/>
      <c r="E48" s="126"/>
    </row>
    <row r="49" spans="1:5" x14ac:dyDescent="0.25">
      <c r="A49" s="118">
        <v>45</v>
      </c>
      <c r="B49" s="118" t="s">
        <v>60</v>
      </c>
      <c r="C49" s="3">
        <v>0</v>
      </c>
      <c r="D49" s="120"/>
      <c r="E49" s="126"/>
    </row>
    <row r="50" spans="1:5" x14ac:dyDescent="0.25">
      <c r="A50" s="118">
        <v>46</v>
      </c>
      <c r="B50" s="2" t="s">
        <v>29</v>
      </c>
      <c r="C50" s="3">
        <v>0</v>
      </c>
      <c r="D50" s="121"/>
      <c r="E50" s="105"/>
    </row>
    <row r="51" spans="1:5" x14ac:dyDescent="0.25">
      <c r="A51" s="118">
        <v>47</v>
      </c>
      <c r="B51" s="132" t="s">
        <v>61</v>
      </c>
      <c r="C51" s="133"/>
      <c r="D51" s="129">
        <f>SUM(C46:C50)</f>
        <v>0</v>
      </c>
      <c r="E51" s="105"/>
    </row>
    <row r="52" spans="1:5" x14ac:dyDescent="0.25">
      <c r="A52" s="118">
        <v>48</v>
      </c>
      <c r="B52" s="134" t="s">
        <v>62</v>
      </c>
      <c r="C52" s="135"/>
      <c r="D52" s="129">
        <f>SUM(D51,D45,D42,D17,D8)</f>
        <v>0</v>
      </c>
      <c r="E52" s="105"/>
    </row>
    <row r="57" spans="1:5" x14ac:dyDescent="0.25">
      <c r="D57" s="105"/>
    </row>
  </sheetData>
  <sheetProtection password="CA43" sheet="1" objects="1" scenarios="1"/>
  <dataConsolidate/>
  <mergeCells count="1">
    <mergeCell ref="B45:C45"/>
  </mergeCells>
  <pageMargins left="0.7" right="0.7" top="0.75" bottom="0.75" header="0.3" footer="0.3"/>
  <pageSetup scale="99" orientation="portrait"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39"/>
  <sheetViews>
    <sheetView showGridLines="0" zoomScaleNormal="100" workbookViewId="0">
      <selection activeCell="C12" sqref="C12"/>
    </sheetView>
  </sheetViews>
  <sheetFormatPr defaultColWidth="8.88671875" defaultRowHeight="13.2" x14ac:dyDescent="0.25"/>
  <cols>
    <col min="1" max="1" width="5.44140625" style="11" customWidth="1"/>
    <col min="2" max="2" width="52.33203125" style="11" customWidth="1"/>
    <col min="3" max="3" width="22.44140625" style="11" customWidth="1"/>
    <col min="4" max="4" width="14" style="11" customWidth="1"/>
    <col min="5" max="5" width="19.88671875" style="11" customWidth="1"/>
    <col min="6" max="6" width="11.44140625" style="11" customWidth="1"/>
    <col min="7" max="10" width="8.88671875" style="11"/>
    <col min="11" max="11" width="38.6640625" style="11" customWidth="1"/>
    <col min="12" max="16384" width="8.88671875" style="11"/>
  </cols>
  <sheetData>
    <row r="1" spans="1:11" ht="29.4" customHeight="1" x14ac:dyDescent="0.3">
      <c r="A1" s="35" t="s">
        <v>63</v>
      </c>
      <c r="B1" s="77"/>
      <c r="G1" s="37"/>
    </row>
    <row r="2" spans="1:11" ht="17.399999999999999" x14ac:dyDescent="0.3">
      <c r="A2" s="38" t="s">
        <v>13</v>
      </c>
      <c r="B2" s="77"/>
      <c r="G2" s="37"/>
    </row>
    <row r="4" spans="1:11" ht="39.6" x14ac:dyDescent="0.25">
      <c r="A4" s="41"/>
      <c r="B4" s="79" t="s">
        <v>64</v>
      </c>
      <c r="C4" s="80" t="s">
        <v>65</v>
      </c>
      <c r="D4" s="80" t="s">
        <v>66</v>
      </c>
      <c r="E4" s="80" t="s">
        <v>67</v>
      </c>
      <c r="F4" s="80" t="s">
        <v>68</v>
      </c>
      <c r="G4" s="80" t="s">
        <v>69</v>
      </c>
      <c r="H4" s="101"/>
      <c r="K4" s="102"/>
    </row>
    <row r="5" spans="1:11" x14ac:dyDescent="0.25">
      <c r="A5" s="41">
        <f>+'1. Development Budget'!A52+1</f>
        <v>49</v>
      </c>
      <c r="B5" s="103" t="s">
        <v>70</v>
      </c>
      <c r="C5" s="7">
        <v>0</v>
      </c>
      <c r="D5" s="6"/>
      <c r="E5" s="6"/>
      <c r="F5" s="6"/>
      <c r="G5" s="6"/>
    </row>
    <row r="6" spans="1:11" x14ac:dyDescent="0.25">
      <c r="A6" s="41">
        <f>+A5+1</f>
        <v>50</v>
      </c>
      <c r="B6" s="41" t="s">
        <v>71</v>
      </c>
      <c r="C6" s="7">
        <v>0</v>
      </c>
      <c r="D6" s="6"/>
      <c r="E6" s="6"/>
      <c r="F6" s="6"/>
      <c r="G6" s="6"/>
    </row>
    <row r="7" spans="1:11" x14ac:dyDescent="0.25">
      <c r="A7" s="41">
        <f t="shared" ref="A7:A18" si="0">+A6+1</f>
        <v>51</v>
      </c>
      <c r="B7" s="41" t="s">
        <v>72</v>
      </c>
      <c r="C7" s="7">
        <v>0</v>
      </c>
      <c r="D7" s="6"/>
      <c r="E7" s="6"/>
      <c r="F7" s="6"/>
      <c r="G7" s="6"/>
    </row>
    <row r="8" spans="1:11" x14ac:dyDescent="0.25">
      <c r="A8" s="41"/>
      <c r="B8" s="6" t="s">
        <v>73</v>
      </c>
      <c r="C8" s="7">
        <v>0</v>
      </c>
      <c r="D8" s="6"/>
      <c r="E8" s="6"/>
      <c r="F8" s="6"/>
      <c r="G8" s="6"/>
    </row>
    <row r="9" spans="1:11" x14ac:dyDescent="0.25">
      <c r="A9" s="41"/>
      <c r="B9" s="6" t="s">
        <v>73</v>
      </c>
      <c r="C9" s="7">
        <v>0</v>
      </c>
      <c r="D9" s="6"/>
      <c r="E9" s="6"/>
      <c r="F9" s="6"/>
      <c r="G9" s="6"/>
    </row>
    <row r="10" spans="1:11" x14ac:dyDescent="0.25">
      <c r="A10" s="41"/>
      <c r="B10" s="6" t="s">
        <v>73</v>
      </c>
      <c r="C10" s="7">
        <v>0</v>
      </c>
      <c r="D10" s="6"/>
      <c r="E10" s="6"/>
      <c r="F10" s="6"/>
      <c r="G10" s="6"/>
    </row>
    <row r="11" spans="1:11" x14ac:dyDescent="0.25">
      <c r="A11" s="41">
        <f>+A7+1</f>
        <v>52</v>
      </c>
      <c r="B11" s="41" t="s">
        <v>74</v>
      </c>
      <c r="C11" s="7">
        <v>0</v>
      </c>
      <c r="D11" s="6"/>
      <c r="E11" s="6"/>
      <c r="F11" s="6"/>
      <c r="G11" s="6"/>
    </row>
    <row r="12" spans="1:11" x14ac:dyDescent="0.25">
      <c r="A12" s="41">
        <f t="shared" si="0"/>
        <v>53</v>
      </c>
      <c r="B12" s="41" t="s">
        <v>75</v>
      </c>
      <c r="C12" s="7">
        <v>0</v>
      </c>
      <c r="D12" s="6"/>
      <c r="E12" s="6"/>
      <c r="F12" s="6"/>
      <c r="G12" s="6"/>
    </row>
    <row r="13" spans="1:11" x14ac:dyDescent="0.25">
      <c r="A13" s="41">
        <f t="shared" si="0"/>
        <v>54</v>
      </c>
      <c r="B13" s="41" t="s">
        <v>76</v>
      </c>
      <c r="C13" s="7">
        <v>0</v>
      </c>
      <c r="D13" s="6"/>
      <c r="E13" s="6"/>
      <c r="F13" s="6"/>
      <c r="G13" s="6"/>
    </row>
    <row r="14" spans="1:11" x14ac:dyDescent="0.25">
      <c r="A14" s="41">
        <f t="shared" si="0"/>
        <v>55</v>
      </c>
      <c r="B14" s="26" t="s">
        <v>77</v>
      </c>
      <c r="C14" s="7">
        <v>0</v>
      </c>
      <c r="D14" s="6"/>
      <c r="E14" s="6"/>
      <c r="F14" s="6"/>
      <c r="G14" s="6"/>
    </row>
    <row r="15" spans="1:11" x14ac:dyDescent="0.25">
      <c r="A15" s="41">
        <f t="shared" si="0"/>
        <v>56</v>
      </c>
      <c r="B15" s="6" t="s">
        <v>78</v>
      </c>
      <c r="C15" s="7">
        <v>0</v>
      </c>
      <c r="D15" s="6"/>
      <c r="E15" s="6"/>
      <c r="F15" s="6"/>
      <c r="G15" s="6"/>
    </row>
    <row r="16" spans="1:11" x14ac:dyDescent="0.25">
      <c r="A16" s="41">
        <f t="shared" si="0"/>
        <v>57</v>
      </c>
      <c r="B16" s="6" t="s">
        <v>78</v>
      </c>
      <c r="C16" s="7">
        <v>0</v>
      </c>
      <c r="D16" s="6"/>
      <c r="E16" s="6"/>
      <c r="F16" s="6"/>
      <c r="G16" s="6"/>
    </row>
    <row r="17" spans="1:8" x14ac:dyDescent="0.25">
      <c r="A17" s="41">
        <f t="shared" si="0"/>
        <v>58</v>
      </c>
      <c r="B17" s="6" t="s">
        <v>78</v>
      </c>
      <c r="C17" s="7">
        <v>0</v>
      </c>
      <c r="D17" s="6"/>
      <c r="E17" s="6"/>
      <c r="F17" s="6"/>
      <c r="G17" s="6"/>
    </row>
    <row r="18" spans="1:8" ht="26.4" x14ac:dyDescent="0.25">
      <c r="A18" s="41">
        <f t="shared" si="0"/>
        <v>59</v>
      </c>
      <c r="B18" s="86" t="s">
        <v>79</v>
      </c>
      <c r="C18" s="83">
        <f>SUM(C5:C17)</f>
        <v>0</v>
      </c>
      <c r="D18" s="41"/>
      <c r="E18" s="41"/>
      <c r="F18" s="41"/>
      <c r="G18" s="41"/>
      <c r="H18" s="104">
        <f>'1. Development Budget'!D52</f>
        <v>0</v>
      </c>
    </row>
    <row r="19" spans="1:8" x14ac:dyDescent="0.25">
      <c r="A19" s="105"/>
      <c r="B19" s="106"/>
      <c r="C19" s="11" t="s">
        <v>80</v>
      </c>
      <c r="D19" s="105"/>
      <c r="E19" s="105"/>
      <c r="F19" s="105"/>
      <c r="G19" s="105"/>
    </row>
    <row r="20" spans="1:8" ht="13.8" thickBot="1" x14ac:dyDescent="0.3">
      <c r="A20" s="105"/>
      <c r="B20" s="106"/>
      <c r="D20" s="105"/>
      <c r="E20" s="105"/>
      <c r="F20" s="105"/>
      <c r="G20" s="105"/>
    </row>
    <row r="21" spans="1:8" ht="13.8" thickBot="1" x14ac:dyDescent="0.3">
      <c r="A21" s="105"/>
      <c r="B21" s="107" t="s">
        <v>81</v>
      </c>
      <c r="C21" s="108" t="str">
        <f>IF(C18=0,"Pending Data",C5/C18)</f>
        <v>Pending Data</v>
      </c>
      <c r="D21" s="105"/>
      <c r="E21" s="105"/>
      <c r="F21" s="105"/>
      <c r="G21" s="105"/>
    </row>
    <row r="22" spans="1:8" x14ac:dyDescent="0.25">
      <c r="A22" s="105"/>
      <c r="B22" s="106"/>
      <c r="C22" s="25"/>
      <c r="D22" s="105"/>
      <c r="E22" s="105"/>
      <c r="F22" s="105"/>
      <c r="G22" s="105"/>
    </row>
    <row r="23" spans="1:8" ht="17.399999999999999" x14ac:dyDescent="0.3">
      <c r="B23" s="77" t="s">
        <v>82</v>
      </c>
    </row>
    <row r="25" spans="1:8" ht="26.4" x14ac:dyDescent="0.25">
      <c r="A25" s="41"/>
      <c r="B25" s="79" t="s">
        <v>64</v>
      </c>
      <c r="C25" s="80" t="s">
        <v>83</v>
      </c>
      <c r="D25" s="80" t="s">
        <v>84</v>
      </c>
      <c r="E25" s="80" t="s">
        <v>85</v>
      </c>
      <c r="F25" s="109"/>
      <c r="G25" s="109"/>
    </row>
    <row r="26" spans="1:8" x14ac:dyDescent="0.25">
      <c r="A26" s="41">
        <f>+A18+1</f>
        <v>60</v>
      </c>
      <c r="B26" s="6"/>
      <c r="C26" s="7">
        <v>0</v>
      </c>
      <c r="D26" s="7">
        <v>0</v>
      </c>
      <c r="E26" s="83">
        <f>D26*12</f>
        <v>0</v>
      </c>
    </row>
    <row r="27" spans="1:8" x14ac:dyDescent="0.25">
      <c r="A27" s="41">
        <f>+A26+1</f>
        <v>61</v>
      </c>
      <c r="B27" s="6"/>
      <c r="C27" s="7">
        <v>0</v>
      </c>
      <c r="D27" s="7">
        <v>0</v>
      </c>
      <c r="E27" s="83">
        <f t="shared" ref="E27:E31" si="1">D27*12</f>
        <v>0</v>
      </c>
    </row>
    <row r="28" spans="1:8" x14ac:dyDescent="0.25">
      <c r="A28" s="41">
        <f t="shared" ref="A28:A32" si="2">+A27+1</f>
        <v>62</v>
      </c>
      <c r="B28" s="6"/>
      <c r="C28" s="7">
        <v>0</v>
      </c>
      <c r="D28" s="7">
        <v>0</v>
      </c>
      <c r="E28" s="83">
        <f t="shared" si="1"/>
        <v>0</v>
      </c>
    </row>
    <row r="29" spans="1:8" x14ac:dyDescent="0.25">
      <c r="A29" s="41">
        <f t="shared" si="2"/>
        <v>63</v>
      </c>
      <c r="B29" s="6"/>
      <c r="C29" s="7">
        <v>0</v>
      </c>
      <c r="D29" s="7">
        <v>0</v>
      </c>
      <c r="E29" s="83">
        <f t="shared" si="1"/>
        <v>0</v>
      </c>
    </row>
    <row r="30" spans="1:8" x14ac:dyDescent="0.25">
      <c r="A30" s="41">
        <f t="shared" si="2"/>
        <v>64</v>
      </c>
      <c r="B30" s="6"/>
      <c r="C30" s="7">
        <v>0</v>
      </c>
      <c r="D30" s="7">
        <v>0</v>
      </c>
      <c r="E30" s="83">
        <f t="shared" si="1"/>
        <v>0</v>
      </c>
    </row>
    <row r="31" spans="1:8" x14ac:dyDescent="0.25">
      <c r="A31" s="41">
        <f t="shared" si="2"/>
        <v>65</v>
      </c>
      <c r="B31" s="6"/>
      <c r="C31" s="7">
        <v>0</v>
      </c>
      <c r="D31" s="7">
        <v>0</v>
      </c>
      <c r="E31" s="83">
        <f t="shared" si="1"/>
        <v>0</v>
      </c>
    </row>
    <row r="32" spans="1:8" x14ac:dyDescent="0.25">
      <c r="A32" s="41">
        <f t="shared" si="2"/>
        <v>66</v>
      </c>
      <c r="B32" s="41" t="s">
        <v>86</v>
      </c>
      <c r="C32" s="83">
        <f>SUM(C26:C31)</f>
        <v>0</v>
      </c>
      <c r="D32" s="83">
        <f>SUM(D26:D31)</f>
        <v>0</v>
      </c>
      <c r="E32" s="83">
        <f>SUM(E26:E31)</f>
        <v>0</v>
      </c>
    </row>
    <row r="33" spans="1:5" x14ac:dyDescent="0.25">
      <c r="A33" s="110"/>
      <c r="B33" s="110"/>
      <c r="D33" s="110"/>
      <c r="E33" s="110"/>
    </row>
    <row r="34" spans="1:5" x14ac:dyDescent="0.25">
      <c r="A34" s="110"/>
      <c r="B34" s="110"/>
      <c r="C34" s="110"/>
      <c r="D34" s="110"/>
      <c r="E34" s="110"/>
    </row>
    <row r="35" spans="1:5" x14ac:dyDescent="0.25">
      <c r="A35" s="110"/>
      <c r="B35" s="110"/>
      <c r="C35" s="110"/>
      <c r="D35" s="110"/>
      <c r="E35" s="110"/>
    </row>
    <row r="36" spans="1:5" x14ac:dyDescent="0.25">
      <c r="A36" s="110"/>
      <c r="B36" s="110"/>
      <c r="C36" s="110"/>
      <c r="D36" s="110"/>
      <c r="E36" s="110"/>
    </row>
    <row r="37" spans="1:5" x14ac:dyDescent="0.25">
      <c r="A37" s="110"/>
      <c r="B37" s="110" t="s">
        <v>87</v>
      </c>
      <c r="C37" s="110"/>
      <c r="D37" s="110"/>
      <c r="E37" s="110"/>
    </row>
    <row r="38" spans="1:5" x14ac:dyDescent="0.25">
      <c r="A38" s="110"/>
      <c r="B38" s="110"/>
      <c r="C38" s="110"/>
      <c r="D38" s="110"/>
      <c r="E38" s="110"/>
    </row>
    <row r="39" spans="1:5" x14ac:dyDescent="0.25">
      <c r="A39" s="110"/>
      <c r="B39" s="110"/>
      <c r="C39" s="110"/>
      <c r="D39" s="110"/>
      <c r="E39" s="110"/>
    </row>
  </sheetData>
  <sheetProtection password="CA43" sheet="1" objects="1" scenarios="1"/>
  <conditionalFormatting sqref="C18:C22">
    <cfRule type="cellIs" dxfId="9" priority="14" operator="notEqual">
      <formula>#REF!</formula>
    </cfRule>
  </conditionalFormatting>
  <conditionalFormatting sqref="C18">
    <cfRule type="expression" dxfId="8" priority="1">
      <formula>C18&lt;&gt;$H$18</formula>
    </cfRule>
  </conditionalFormatting>
  <pageMargins left="0.7" right="0.7" top="0.75" bottom="0.75" header="0.3" footer="0.3"/>
  <pageSetup scale="97"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59"/>
  <sheetViews>
    <sheetView showGridLines="0" topLeftCell="A10" zoomScaleNormal="100" workbookViewId="0">
      <selection activeCell="F26" sqref="F26"/>
    </sheetView>
  </sheetViews>
  <sheetFormatPr defaultColWidth="8.88671875" defaultRowHeight="13.2" x14ac:dyDescent="0.25"/>
  <cols>
    <col min="1" max="1" width="8.88671875" style="11"/>
    <col min="2" max="2" width="81.33203125" style="11" customWidth="1"/>
    <col min="3" max="3" width="18.33203125" style="11" customWidth="1"/>
    <col min="4" max="4" width="21" style="11" customWidth="1"/>
    <col min="5" max="5" width="37.5546875" style="11" customWidth="1"/>
    <col min="6" max="6" width="14.5546875" style="11" customWidth="1"/>
    <col min="7" max="7" width="16.44140625" style="11" customWidth="1"/>
    <col min="8" max="16384" width="8.88671875" style="11"/>
  </cols>
  <sheetData>
    <row r="1" spans="1:13" ht="21" x14ac:dyDescent="0.4">
      <c r="A1" s="88" t="s">
        <v>88</v>
      </c>
      <c r="B1" s="77"/>
      <c r="C1" s="77"/>
      <c r="D1" s="89"/>
    </row>
    <row r="2" spans="1:13" ht="17.399999999999999" x14ac:dyDescent="0.3">
      <c r="A2" s="38" t="s">
        <v>13</v>
      </c>
      <c r="C2" s="77"/>
      <c r="D2" s="77"/>
      <c r="J2" s="37"/>
    </row>
    <row r="3" spans="1:13" ht="11.4" customHeight="1" x14ac:dyDescent="0.3">
      <c r="A3" s="38"/>
      <c r="C3" s="77"/>
      <c r="D3" s="77"/>
      <c r="J3" s="37"/>
    </row>
    <row r="4" spans="1:13" s="139" customFormat="1" ht="17.399999999999999" customHeight="1" x14ac:dyDescent="0.3">
      <c r="A4" s="138" t="s">
        <v>201</v>
      </c>
      <c r="G4" s="38"/>
      <c r="H4" s="38"/>
      <c r="I4" s="38"/>
      <c r="J4" s="38"/>
      <c r="K4" s="38"/>
      <c r="L4" s="38"/>
      <c r="M4" s="38"/>
    </row>
    <row r="5" spans="1:13" s="139" customFormat="1" ht="14.4" x14ac:dyDescent="0.3">
      <c r="A5" s="138" t="s">
        <v>198</v>
      </c>
      <c r="G5" s="38"/>
      <c r="H5" s="38"/>
      <c r="I5" s="38"/>
      <c r="J5" s="38"/>
      <c r="K5" s="38"/>
      <c r="L5" s="38"/>
      <c r="M5" s="38"/>
    </row>
    <row r="6" spans="1:13" s="139" customFormat="1" ht="14.4" x14ac:dyDescent="0.3">
      <c r="A6" s="138" t="s">
        <v>200</v>
      </c>
      <c r="G6" s="38"/>
      <c r="H6" s="38"/>
      <c r="I6" s="38"/>
      <c r="J6" s="38"/>
      <c r="K6" s="38"/>
      <c r="L6" s="38"/>
      <c r="M6" s="38"/>
    </row>
    <row r="7" spans="1:13" s="139" customFormat="1" ht="16.8" customHeight="1" x14ac:dyDescent="0.3">
      <c r="A7" s="138" t="s">
        <v>199</v>
      </c>
      <c r="G7" s="38"/>
      <c r="H7" s="38"/>
      <c r="I7" s="38"/>
      <c r="J7" s="38"/>
      <c r="K7" s="38"/>
      <c r="L7" s="38"/>
      <c r="M7" s="38"/>
    </row>
    <row r="8" spans="1:13" ht="13.8" thickBot="1" x14ac:dyDescent="0.3">
      <c r="A8" s="29"/>
      <c r="G8" s="78"/>
      <c r="H8" s="78"/>
      <c r="I8" s="78"/>
      <c r="J8" s="78"/>
      <c r="K8" s="78"/>
      <c r="L8" s="78"/>
      <c r="M8" s="78"/>
    </row>
    <row r="9" spans="1:13" x14ac:dyDescent="0.25">
      <c r="A9" s="90">
        <v>67</v>
      </c>
      <c r="B9" s="12" t="s">
        <v>89</v>
      </c>
      <c r="C9" s="9"/>
      <c r="G9" s="78"/>
      <c r="H9" s="78"/>
      <c r="I9" s="78"/>
      <c r="J9" s="78"/>
      <c r="K9" s="78"/>
      <c r="L9" s="78"/>
      <c r="M9" s="78"/>
    </row>
    <row r="10" spans="1:13" x14ac:dyDescent="0.25">
      <c r="A10" s="90">
        <v>68</v>
      </c>
      <c r="B10" s="15" t="s">
        <v>90</v>
      </c>
      <c r="C10" s="10" t="str">
        <f>'2. Sources of Funds'!C21</f>
        <v>Pending Data</v>
      </c>
      <c r="G10" s="78"/>
      <c r="H10" s="78"/>
      <c r="I10" s="78"/>
      <c r="J10" s="78"/>
      <c r="K10" s="78"/>
      <c r="L10" s="78"/>
      <c r="M10" s="78"/>
    </row>
    <row r="11" spans="1:13" x14ac:dyDescent="0.25">
      <c r="A11" s="90">
        <v>69</v>
      </c>
      <c r="B11" s="137" t="s">
        <v>196</v>
      </c>
      <c r="C11" s="136" t="e">
        <f>ROUNDUP(C10*C9,0)</f>
        <v>#VALUE!</v>
      </c>
      <c r="D11" s="91" t="s">
        <v>92</v>
      </c>
      <c r="E11" s="39"/>
      <c r="G11" s="78"/>
      <c r="H11" s="78"/>
      <c r="I11" s="78"/>
      <c r="J11" s="78"/>
      <c r="K11" s="78"/>
      <c r="L11" s="78"/>
      <c r="M11" s="78"/>
    </row>
    <row r="12" spans="1:13" ht="13.8" thickBot="1" x14ac:dyDescent="0.3">
      <c r="A12" s="90">
        <v>70</v>
      </c>
      <c r="B12" s="140" t="s">
        <v>197</v>
      </c>
      <c r="C12" s="17" t="e">
        <f>C9-C11</f>
        <v>#VALUE!</v>
      </c>
      <c r="D12" s="91"/>
      <c r="E12" s="39"/>
      <c r="G12" s="78"/>
      <c r="H12" s="78"/>
      <c r="I12" s="78"/>
      <c r="J12" s="78"/>
      <c r="K12" s="78"/>
      <c r="L12" s="78"/>
      <c r="M12" s="78"/>
    </row>
    <row r="13" spans="1:13" x14ac:dyDescent="0.25">
      <c r="G13" s="78"/>
      <c r="H13" s="78"/>
      <c r="I13" s="78"/>
      <c r="J13" s="78"/>
      <c r="K13" s="78"/>
      <c r="L13" s="78"/>
      <c r="M13" s="78"/>
    </row>
    <row r="14" spans="1:13" ht="39.6" x14ac:dyDescent="0.25">
      <c r="A14" s="41"/>
      <c r="B14" s="79" t="s">
        <v>93</v>
      </c>
      <c r="C14" s="92" t="s">
        <v>94</v>
      </c>
      <c r="D14" s="93" t="s">
        <v>95</v>
      </c>
      <c r="E14" s="79" t="s">
        <v>96</v>
      </c>
      <c r="F14" s="80" t="s">
        <v>97</v>
      </c>
      <c r="G14" s="80" t="s">
        <v>98</v>
      </c>
    </row>
    <row r="15" spans="1:13" x14ac:dyDescent="0.25">
      <c r="A15" s="41">
        <v>71</v>
      </c>
      <c r="B15" s="149" t="s">
        <v>221</v>
      </c>
      <c r="C15" s="6"/>
      <c r="D15" s="6"/>
      <c r="E15" s="95"/>
      <c r="F15" s="83">
        <f t="shared" ref="F15:F16" si="0">C15*D15</f>
        <v>0</v>
      </c>
      <c r="G15" s="96">
        <f>F15*12</f>
        <v>0</v>
      </c>
    </row>
    <row r="16" spans="1:13" x14ac:dyDescent="0.25">
      <c r="A16" s="41">
        <v>72</v>
      </c>
      <c r="B16" s="149" t="s">
        <v>222</v>
      </c>
      <c r="C16" s="6"/>
      <c r="D16" s="6"/>
      <c r="E16" s="95"/>
      <c r="F16" s="83">
        <f t="shared" si="0"/>
        <v>0</v>
      </c>
      <c r="G16" s="96">
        <f>F16*12</f>
        <v>0</v>
      </c>
    </row>
    <row r="17" spans="1:8" x14ac:dyDescent="0.25">
      <c r="A17" s="41">
        <v>73</v>
      </c>
      <c r="B17" s="94" t="s">
        <v>213</v>
      </c>
      <c r="C17" s="6"/>
      <c r="D17" s="6"/>
      <c r="E17" s="95"/>
      <c r="F17" s="83">
        <f>C17*D17</f>
        <v>0</v>
      </c>
      <c r="G17" s="96">
        <f>F17*12</f>
        <v>0</v>
      </c>
    </row>
    <row r="18" spans="1:8" x14ac:dyDescent="0.25">
      <c r="A18" s="41">
        <v>74</v>
      </c>
      <c r="B18" s="94" t="s">
        <v>212</v>
      </c>
      <c r="C18" s="6"/>
      <c r="D18" s="6"/>
      <c r="E18" s="95"/>
      <c r="F18" s="83">
        <f t="shared" ref="F18:F39" si="1">C18*D18</f>
        <v>0</v>
      </c>
      <c r="G18" s="96">
        <f t="shared" ref="G18:G39" si="2">F18*12</f>
        <v>0</v>
      </c>
    </row>
    <row r="19" spans="1:8" x14ac:dyDescent="0.25">
      <c r="A19" s="41">
        <v>75</v>
      </c>
      <c r="B19" s="94" t="s">
        <v>211</v>
      </c>
      <c r="C19" s="6"/>
      <c r="D19" s="6"/>
      <c r="E19" s="95"/>
      <c r="F19" s="83">
        <f t="shared" si="1"/>
        <v>0</v>
      </c>
      <c r="G19" s="96">
        <f t="shared" si="2"/>
        <v>0</v>
      </c>
    </row>
    <row r="20" spans="1:8" x14ac:dyDescent="0.25">
      <c r="A20" s="41">
        <v>76</v>
      </c>
      <c r="B20" s="94" t="s">
        <v>210</v>
      </c>
      <c r="C20" s="6"/>
      <c r="D20" s="6"/>
      <c r="E20" s="95"/>
      <c r="F20" s="83">
        <f t="shared" si="1"/>
        <v>0</v>
      </c>
      <c r="G20" s="96">
        <f t="shared" si="2"/>
        <v>0</v>
      </c>
    </row>
    <row r="21" spans="1:8" x14ac:dyDescent="0.25">
      <c r="A21" s="41">
        <v>77</v>
      </c>
      <c r="B21" s="94" t="s">
        <v>209</v>
      </c>
      <c r="C21" s="6"/>
      <c r="D21" s="6"/>
      <c r="E21" s="95"/>
      <c r="F21" s="83">
        <f t="shared" si="1"/>
        <v>0</v>
      </c>
      <c r="G21" s="96">
        <f t="shared" si="2"/>
        <v>0</v>
      </c>
    </row>
    <row r="22" spans="1:8" x14ac:dyDescent="0.25">
      <c r="A22" s="41">
        <v>78</v>
      </c>
      <c r="B22" s="94" t="s">
        <v>208</v>
      </c>
      <c r="C22" s="6"/>
      <c r="D22" s="6"/>
      <c r="E22" s="95"/>
      <c r="F22" s="83">
        <f t="shared" si="1"/>
        <v>0</v>
      </c>
      <c r="G22" s="96">
        <f t="shared" si="2"/>
        <v>0</v>
      </c>
    </row>
    <row r="23" spans="1:8" x14ac:dyDescent="0.25">
      <c r="A23" s="41">
        <v>79</v>
      </c>
      <c r="B23" s="94" t="s">
        <v>207</v>
      </c>
      <c r="C23" s="6"/>
      <c r="D23" s="6"/>
      <c r="E23" s="95"/>
      <c r="F23" s="83">
        <f t="shared" si="1"/>
        <v>0</v>
      </c>
      <c r="G23" s="96">
        <f t="shared" si="2"/>
        <v>0</v>
      </c>
    </row>
    <row r="24" spans="1:8" x14ac:dyDescent="0.25">
      <c r="A24" s="41">
        <v>80</v>
      </c>
      <c r="B24" s="94" t="s">
        <v>206</v>
      </c>
      <c r="C24" s="6"/>
      <c r="D24" s="6"/>
      <c r="E24" s="95"/>
      <c r="F24" s="83">
        <f t="shared" si="1"/>
        <v>0</v>
      </c>
      <c r="G24" s="96">
        <f t="shared" si="2"/>
        <v>0</v>
      </c>
    </row>
    <row r="25" spans="1:8" x14ac:dyDescent="0.25">
      <c r="A25" s="26">
        <v>81</v>
      </c>
      <c r="B25" s="94" t="s">
        <v>223</v>
      </c>
      <c r="C25" s="6"/>
      <c r="D25" s="6"/>
      <c r="E25" s="95"/>
      <c r="F25" s="83">
        <f t="shared" si="1"/>
        <v>0</v>
      </c>
      <c r="G25" s="96">
        <f t="shared" si="2"/>
        <v>0</v>
      </c>
    </row>
    <row r="26" spans="1:8" x14ac:dyDescent="0.25">
      <c r="A26" s="41">
        <v>82</v>
      </c>
      <c r="B26" s="94" t="s">
        <v>192</v>
      </c>
      <c r="C26" s="6"/>
      <c r="D26" s="6"/>
      <c r="E26" s="95"/>
      <c r="F26" s="83">
        <f t="shared" si="1"/>
        <v>0</v>
      </c>
      <c r="G26" s="96">
        <f t="shared" si="2"/>
        <v>0</v>
      </c>
    </row>
    <row r="27" spans="1:8" x14ac:dyDescent="0.25">
      <c r="A27" s="26">
        <v>83</v>
      </c>
      <c r="B27" s="94" t="s">
        <v>193</v>
      </c>
      <c r="C27" s="6"/>
      <c r="D27" s="6"/>
      <c r="E27" s="95"/>
      <c r="F27" s="83">
        <f t="shared" si="1"/>
        <v>0</v>
      </c>
      <c r="G27" s="96">
        <f t="shared" si="2"/>
        <v>0</v>
      </c>
    </row>
    <row r="28" spans="1:8" x14ac:dyDescent="0.25">
      <c r="A28" s="41">
        <v>84</v>
      </c>
      <c r="B28" s="94" t="s">
        <v>194</v>
      </c>
      <c r="C28" s="6"/>
      <c r="D28" s="6"/>
      <c r="E28" s="95"/>
      <c r="F28" s="83">
        <f t="shared" si="1"/>
        <v>0</v>
      </c>
      <c r="G28" s="96">
        <f t="shared" si="2"/>
        <v>0</v>
      </c>
    </row>
    <row r="29" spans="1:8" x14ac:dyDescent="0.25">
      <c r="A29" s="26">
        <v>85</v>
      </c>
      <c r="B29" s="94" t="s">
        <v>195</v>
      </c>
      <c r="C29" s="6"/>
      <c r="D29" s="6"/>
      <c r="E29" s="95"/>
      <c r="F29" s="83">
        <f t="shared" si="1"/>
        <v>0</v>
      </c>
      <c r="G29" s="96">
        <f t="shared" si="2"/>
        <v>0</v>
      </c>
    </row>
    <row r="30" spans="1:8" x14ac:dyDescent="0.25">
      <c r="A30" s="26">
        <v>86</v>
      </c>
      <c r="B30" s="94" t="s">
        <v>224</v>
      </c>
      <c r="C30" s="6"/>
      <c r="D30" s="6"/>
      <c r="E30" s="6"/>
      <c r="F30" s="83">
        <f t="shared" si="1"/>
        <v>0</v>
      </c>
      <c r="G30" s="96">
        <f t="shared" si="2"/>
        <v>0</v>
      </c>
    </row>
    <row r="31" spans="1:8" x14ac:dyDescent="0.25">
      <c r="A31" s="26">
        <v>87</v>
      </c>
      <c r="B31" s="41" t="s">
        <v>202</v>
      </c>
      <c r="C31" s="6"/>
      <c r="D31" s="6"/>
      <c r="E31" s="6"/>
      <c r="F31" s="83">
        <f t="shared" si="1"/>
        <v>0</v>
      </c>
      <c r="G31" s="96">
        <f t="shared" si="2"/>
        <v>0</v>
      </c>
      <c r="H31" s="44"/>
    </row>
    <row r="32" spans="1:8" x14ac:dyDescent="0.25">
      <c r="A32" s="26">
        <v>88</v>
      </c>
      <c r="B32" s="41" t="s">
        <v>203</v>
      </c>
      <c r="C32" s="6"/>
      <c r="D32" s="6"/>
      <c r="E32" s="6"/>
      <c r="F32" s="83">
        <f t="shared" si="1"/>
        <v>0</v>
      </c>
      <c r="G32" s="96">
        <f t="shared" si="2"/>
        <v>0</v>
      </c>
      <c r="H32" s="44"/>
    </row>
    <row r="33" spans="1:8" x14ac:dyDescent="0.25">
      <c r="A33" s="26">
        <v>89</v>
      </c>
      <c r="B33" s="41" t="s">
        <v>204</v>
      </c>
      <c r="C33" s="6"/>
      <c r="D33" s="6"/>
      <c r="E33" s="6"/>
      <c r="F33" s="83">
        <f t="shared" si="1"/>
        <v>0</v>
      </c>
      <c r="G33" s="96">
        <f t="shared" si="2"/>
        <v>0</v>
      </c>
      <c r="H33" s="44"/>
    </row>
    <row r="34" spans="1:8" x14ac:dyDescent="0.25">
      <c r="A34" s="26">
        <v>90</v>
      </c>
      <c r="B34" s="41" t="s">
        <v>205</v>
      </c>
      <c r="C34" s="6"/>
      <c r="D34" s="6"/>
      <c r="E34" s="6"/>
      <c r="F34" s="83">
        <f t="shared" si="1"/>
        <v>0</v>
      </c>
      <c r="G34" s="96">
        <f t="shared" si="2"/>
        <v>0</v>
      </c>
      <c r="H34" s="44"/>
    </row>
    <row r="35" spans="1:8" x14ac:dyDescent="0.25">
      <c r="A35" s="26">
        <v>91</v>
      </c>
      <c r="B35" s="41" t="s">
        <v>225</v>
      </c>
      <c r="C35" s="6"/>
      <c r="D35" s="6"/>
      <c r="E35" s="6"/>
      <c r="F35" s="83">
        <f t="shared" si="1"/>
        <v>0</v>
      </c>
      <c r="G35" s="96">
        <f t="shared" si="2"/>
        <v>0</v>
      </c>
      <c r="H35" s="44"/>
    </row>
    <row r="36" spans="1:8" x14ac:dyDescent="0.25">
      <c r="A36" s="26">
        <v>92</v>
      </c>
      <c r="B36" s="41" t="s">
        <v>188</v>
      </c>
      <c r="C36" s="6"/>
      <c r="D36" s="6"/>
      <c r="E36" s="6"/>
      <c r="F36" s="83">
        <f t="shared" si="1"/>
        <v>0</v>
      </c>
      <c r="G36" s="96">
        <f t="shared" si="2"/>
        <v>0</v>
      </c>
      <c r="H36" s="44"/>
    </row>
    <row r="37" spans="1:8" x14ac:dyDescent="0.25">
      <c r="A37" s="26">
        <v>93</v>
      </c>
      <c r="B37" s="41" t="s">
        <v>191</v>
      </c>
      <c r="C37" s="6"/>
      <c r="D37" s="6"/>
      <c r="E37" s="6"/>
      <c r="F37" s="83">
        <f t="shared" si="1"/>
        <v>0</v>
      </c>
      <c r="G37" s="96">
        <f t="shared" si="2"/>
        <v>0</v>
      </c>
      <c r="H37" s="44"/>
    </row>
    <row r="38" spans="1:8" x14ac:dyDescent="0.25">
      <c r="A38" s="26">
        <v>94</v>
      </c>
      <c r="B38" s="41" t="s">
        <v>190</v>
      </c>
      <c r="C38" s="6"/>
      <c r="D38" s="6"/>
      <c r="E38" s="6"/>
      <c r="F38" s="83">
        <f t="shared" si="1"/>
        <v>0</v>
      </c>
      <c r="G38" s="96">
        <f t="shared" si="2"/>
        <v>0</v>
      </c>
      <c r="H38" s="44"/>
    </row>
    <row r="39" spans="1:8" x14ac:dyDescent="0.25">
      <c r="A39" s="26">
        <v>95</v>
      </c>
      <c r="B39" s="41" t="s">
        <v>189</v>
      </c>
      <c r="C39" s="6"/>
      <c r="D39" s="6"/>
      <c r="E39" s="6"/>
      <c r="F39" s="83">
        <f t="shared" si="1"/>
        <v>0</v>
      </c>
      <c r="G39" s="96">
        <f t="shared" si="2"/>
        <v>0</v>
      </c>
      <c r="H39" s="44"/>
    </row>
    <row r="40" spans="1:8" x14ac:dyDescent="0.25">
      <c r="A40" s="26">
        <v>96</v>
      </c>
      <c r="B40" s="41" t="s">
        <v>99</v>
      </c>
      <c r="C40" s="97"/>
      <c r="D40" s="97"/>
      <c r="E40" s="6"/>
      <c r="F40" s="83">
        <f>G40/12</f>
        <v>0</v>
      </c>
      <c r="G40" s="7">
        <v>0</v>
      </c>
      <c r="H40" s="44"/>
    </row>
    <row r="41" spans="1:8" x14ac:dyDescent="0.25">
      <c r="A41" s="26">
        <v>97</v>
      </c>
      <c r="B41" s="41" t="s">
        <v>100</v>
      </c>
      <c r="C41" s="97"/>
      <c r="D41" s="97"/>
      <c r="E41" s="6"/>
      <c r="F41" s="83">
        <f>G41/12</f>
        <v>0</v>
      </c>
      <c r="G41" s="100">
        <v>0</v>
      </c>
    </row>
    <row r="42" spans="1:8" x14ac:dyDescent="0.25">
      <c r="A42" s="26">
        <v>98</v>
      </c>
      <c r="B42" s="41" t="s">
        <v>101</v>
      </c>
      <c r="C42" s="97"/>
      <c r="D42" s="97"/>
      <c r="E42" s="6"/>
      <c r="F42" s="83">
        <f t="shared" ref="F42:F56" si="3">G42/12</f>
        <v>0</v>
      </c>
      <c r="G42" s="7">
        <v>0</v>
      </c>
    </row>
    <row r="43" spans="1:8" x14ac:dyDescent="0.25">
      <c r="A43" s="26">
        <v>99</v>
      </c>
      <c r="B43" s="41" t="s">
        <v>102</v>
      </c>
      <c r="C43" s="97"/>
      <c r="D43" s="97"/>
      <c r="E43" s="6"/>
      <c r="F43" s="83">
        <f t="shared" si="3"/>
        <v>0</v>
      </c>
      <c r="G43" s="7">
        <v>0</v>
      </c>
    </row>
    <row r="44" spans="1:8" x14ac:dyDescent="0.25">
      <c r="A44" s="26">
        <v>100</v>
      </c>
      <c r="B44" s="26" t="s">
        <v>103</v>
      </c>
      <c r="C44" s="97"/>
      <c r="D44" s="97"/>
      <c r="E44" s="6"/>
      <c r="F44" s="83">
        <f t="shared" si="3"/>
        <v>0</v>
      </c>
      <c r="G44" s="7">
        <v>0</v>
      </c>
    </row>
    <row r="45" spans="1:8" x14ac:dyDescent="0.25">
      <c r="A45" s="26">
        <v>101</v>
      </c>
      <c r="B45" s="41" t="s">
        <v>104</v>
      </c>
      <c r="C45" s="97"/>
      <c r="D45" s="97"/>
      <c r="E45" s="6"/>
      <c r="F45" s="83">
        <f t="shared" si="3"/>
        <v>0</v>
      </c>
      <c r="G45" s="7">
        <v>0</v>
      </c>
    </row>
    <row r="46" spans="1:8" x14ac:dyDescent="0.25">
      <c r="A46" s="26">
        <v>102</v>
      </c>
      <c r="B46" s="41" t="s">
        <v>105</v>
      </c>
      <c r="C46" s="97"/>
      <c r="D46" s="97"/>
      <c r="E46" s="6"/>
      <c r="F46" s="83">
        <f t="shared" si="3"/>
        <v>0</v>
      </c>
      <c r="G46" s="7">
        <v>0</v>
      </c>
    </row>
    <row r="47" spans="1:8" x14ac:dyDescent="0.25">
      <c r="A47" s="26">
        <v>103</v>
      </c>
      <c r="B47" s="41" t="s">
        <v>106</v>
      </c>
      <c r="C47" s="97"/>
      <c r="D47" s="97"/>
      <c r="E47" s="6"/>
      <c r="F47" s="83">
        <f t="shared" si="3"/>
        <v>0</v>
      </c>
      <c r="G47" s="7">
        <v>0</v>
      </c>
    </row>
    <row r="48" spans="1:8" x14ac:dyDescent="0.25">
      <c r="A48" s="26">
        <v>104</v>
      </c>
      <c r="B48" s="26" t="s">
        <v>107</v>
      </c>
      <c r="C48" s="97"/>
      <c r="D48" s="97"/>
      <c r="E48" s="6"/>
      <c r="F48" s="83">
        <f t="shared" si="3"/>
        <v>0</v>
      </c>
      <c r="G48" s="7">
        <v>0</v>
      </c>
    </row>
    <row r="49" spans="1:7" x14ac:dyDescent="0.25">
      <c r="A49" s="26">
        <v>105</v>
      </c>
      <c r="B49" s="26" t="s">
        <v>108</v>
      </c>
      <c r="C49" s="97"/>
      <c r="D49" s="97"/>
      <c r="E49" s="6"/>
      <c r="F49" s="83">
        <f t="shared" si="3"/>
        <v>0</v>
      </c>
      <c r="G49" s="7">
        <v>0</v>
      </c>
    </row>
    <row r="50" spans="1:7" x14ac:dyDescent="0.25">
      <c r="A50" s="26">
        <v>106</v>
      </c>
      <c r="B50" s="41" t="s">
        <v>109</v>
      </c>
      <c r="C50" s="97"/>
      <c r="D50" s="97"/>
      <c r="E50" s="6"/>
      <c r="F50" s="83">
        <f t="shared" si="3"/>
        <v>0</v>
      </c>
      <c r="G50" s="7">
        <v>0</v>
      </c>
    </row>
    <row r="51" spans="1:7" x14ac:dyDescent="0.25">
      <c r="A51" s="26">
        <v>107</v>
      </c>
      <c r="B51" s="41" t="s">
        <v>110</v>
      </c>
      <c r="C51" s="97"/>
      <c r="D51" s="97"/>
      <c r="E51" s="6"/>
      <c r="F51" s="83">
        <f t="shared" si="3"/>
        <v>0</v>
      </c>
      <c r="G51" s="7">
        <v>0</v>
      </c>
    </row>
    <row r="52" spans="1:7" x14ac:dyDescent="0.25">
      <c r="A52" s="26">
        <v>108</v>
      </c>
      <c r="B52" s="41" t="s">
        <v>111</v>
      </c>
      <c r="C52" s="97"/>
      <c r="D52" s="97"/>
      <c r="E52" s="6"/>
      <c r="F52" s="83">
        <f t="shared" si="3"/>
        <v>0</v>
      </c>
      <c r="G52" s="7">
        <v>0</v>
      </c>
    </row>
    <row r="53" spans="1:7" x14ac:dyDescent="0.25">
      <c r="A53" s="26">
        <v>109</v>
      </c>
      <c r="B53" s="26" t="s">
        <v>112</v>
      </c>
      <c r="C53" s="97"/>
      <c r="D53" s="97"/>
      <c r="E53" s="6"/>
      <c r="F53" s="83">
        <f t="shared" si="3"/>
        <v>0</v>
      </c>
      <c r="G53" s="7">
        <v>0</v>
      </c>
    </row>
    <row r="54" spans="1:7" x14ac:dyDescent="0.25">
      <c r="A54" s="26">
        <v>110</v>
      </c>
      <c r="B54" s="26" t="s">
        <v>112</v>
      </c>
      <c r="C54" s="97"/>
      <c r="D54" s="97"/>
      <c r="E54" s="6"/>
      <c r="F54" s="83">
        <f t="shared" si="3"/>
        <v>0</v>
      </c>
      <c r="G54" s="7">
        <v>0</v>
      </c>
    </row>
    <row r="55" spans="1:7" x14ac:dyDescent="0.25">
      <c r="A55" s="26">
        <v>111</v>
      </c>
      <c r="B55" s="26" t="s">
        <v>113</v>
      </c>
      <c r="C55" s="97"/>
      <c r="D55" s="97"/>
      <c r="E55" s="6"/>
      <c r="F55" s="83">
        <f t="shared" si="3"/>
        <v>0</v>
      </c>
      <c r="G55" s="7">
        <v>0</v>
      </c>
    </row>
    <row r="56" spans="1:7" x14ac:dyDescent="0.25">
      <c r="A56" s="26">
        <v>112</v>
      </c>
      <c r="B56" s="26" t="s">
        <v>113</v>
      </c>
      <c r="C56" s="97"/>
      <c r="D56" s="97"/>
      <c r="E56" s="6"/>
      <c r="F56" s="83">
        <f t="shared" si="3"/>
        <v>0</v>
      </c>
      <c r="G56" s="7">
        <v>0</v>
      </c>
    </row>
    <row r="57" spans="1:7" x14ac:dyDescent="0.25">
      <c r="A57" s="26">
        <v>113</v>
      </c>
      <c r="B57" s="18" t="s">
        <v>114</v>
      </c>
      <c r="C57" s="98"/>
      <c r="D57" s="97"/>
      <c r="E57" s="6"/>
      <c r="F57" s="83">
        <f>G57/12</f>
        <v>0</v>
      </c>
      <c r="G57" s="96">
        <f>SUM(G15:G56)</f>
        <v>0</v>
      </c>
    </row>
    <row r="59" spans="1:7" x14ac:dyDescent="0.25">
      <c r="B59" s="99"/>
      <c r="C59" s="99"/>
      <c r="D59" s="99"/>
    </row>
  </sheetData>
  <sheetProtection password="CA43" sheet="1" objects="1" scenarios="1"/>
  <conditionalFormatting sqref="C11">
    <cfRule type="cellIs" dxfId="7" priority="1" operator="lessThan">
      <formula>10</formula>
    </cfRule>
  </conditionalFormatting>
  <pageMargins left="0.7" right="0.7" top="0.75" bottom="0.75" header="0.3" footer="0.3"/>
  <pageSetup scale="90" orientation="portrait"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1"/>
  <sheetViews>
    <sheetView showGridLines="0" tabSelected="1" zoomScaleNormal="100" workbookViewId="0">
      <selection activeCell="D25" sqref="D25"/>
    </sheetView>
  </sheetViews>
  <sheetFormatPr defaultColWidth="8.88671875" defaultRowHeight="13.2" x14ac:dyDescent="0.25"/>
  <cols>
    <col min="1" max="1" width="9.109375" style="11" customWidth="1"/>
    <col min="2" max="2" width="44" style="11" customWidth="1"/>
    <col min="3" max="3" width="23.109375" style="11" customWidth="1"/>
    <col min="4" max="4" width="12.44140625" style="11" customWidth="1"/>
    <col min="5" max="5" width="16.44140625" style="11" customWidth="1"/>
    <col min="6" max="16384" width="8.88671875" style="11"/>
  </cols>
  <sheetData>
    <row r="1" spans="1:11" ht="31.2" customHeight="1" x14ac:dyDescent="0.3">
      <c r="A1" s="35" t="s">
        <v>115</v>
      </c>
      <c r="B1" s="77"/>
      <c r="H1" s="37"/>
    </row>
    <row r="2" spans="1:11" ht="17.399999999999999" x14ac:dyDescent="0.3">
      <c r="A2" s="38" t="s">
        <v>13</v>
      </c>
      <c r="B2" s="77"/>
      <c r="H2" s="37"/>
    </row>
    <row r="3" spans="1:11" ht="17.399999999999999" x14ac:dyDescent="0.3">
      <c r="A3" s="78" t="s">
        <v>116</v>
      </c>
      <c r="B3" s="77"/>
      <c r="F3" s="78"/>
      <c r="G3" s="78"/>
      <c r="H3" s="78"/>
      <c r="I3" s="78"/>
      <c r="J3" s="78"/>
      <c r="K3" s="78"/>
    </row>
    <row r="5" spans="1:11" ht="26.4" x14ac:dyDescent="0.25">
      <c r="A5" s="41"/>
      <c r="B5" s="79" t="s">
        <v>117</v>
      </c>
      <c r="C5" s="80" t="s">
        <v>118</v>
      </c>
      <c r="D5" s="80" t="s">
        <v>119</v>
      </c>
      <c r="E5" s="80" t="s">
        <v>120</v>
      </c>
    </row>
    <row r="6" spans="1:11" x14ac:dyDescent="0.25">
      <c r="A6" s="41">
        <f>+'3. Project Income'!A57+1</f>
        <v>114</v>
      </c>
      <c r="B6" s="18" t="s">
        <v>121</v>
      </c>
      <c r="C6" s="81"/>
      <c r="D6" s="82"/>
      <c r="E6" s="82"/>
    </row>
    <row r="7" spans="1:11" x14ac:dyDescent="0.25">
      <c r="A7" s="41">
        <f>+A6+1</f>
        <v>115</v>
      </c>
      <c r="B7" s="41" t="s">
        <v>122</v>
      </c>
      <c r="C7" s="6"/>
      <c r="D7" s="83">
        <f t="shared" ref="D7:D22" si="0">+E7/12</f>
        <v>0</v>
      </c>
      <c r="E7" s="7">
        <v>0</v>
      </c>
    </row>
    <row r="8" spans="1:11" x14ac:dyDescent="0.25">
      <c r="A8" s="41">
        <v>116</v>
      </c>
      <c r="B8" s="41" t="s">
        <v>226</v>
      </c>
      <c r="C8" s="6"/>
      <c r="D8" s="83">
        <f t="shared" si="0"/>
        <v>0</v>
      </c>
      <c r="E8" s="7">
        <v>0</v>
      </c>
    </row>
    <row r="9" spans="1:11" x14ac:dyDescent="0.25">
      <c r="A9" s="41">
        <v>117</v>
      </c>
      <c r="B9" s="41" t="s">
        <v>123</v>
      </c>
      <c r="C9" s="6"/>
      <c r="D9" s="83">
        <f t="shared" si="0"/>
        <v>0</v>
      </c>
      <c r="E9" s="7">
        <v>0</v>
      </c>
    </row>
    <row r="10" spans="1:11" x14ac:dyDescent="0.25">
      <c r="A10" s="41">
        <f t="shared" ref="A10:A39" si="1">+A9+1</f>
        <v>118</v>
      </c>
      <c r="B10" s="41" t="s">
        <v>124</v>
      </c>
      <c r="C10" s="6"/>
      <c r="D10" s="83">
        <f t="shared" si="0"/>
        <v>0</v>
      </c>
      <c r="E10" s="7">
        <v>0</v>
      </c>
    </row>
    <row r="11" spans="1:11" x14ac:dyDescent="0.25">
      <c r="A11" s="41">
        <f t="shared" si="1"/>
        <v>119</v>
      </c>
      <c r="B11" s="41" t="s">
        <v>125</v>
      </c>
      <c r="C11" s="6"/>
      <c r="D11" s="83">
        <f t="shared" si="0"/>
        <v>0</v>
      </c>
      <c r="E11" s="7">
        <v>0</v>
      </c>
    </row>
    <row r="12" spans="1:11" x14ac:dyDescent="0.25">
      <c r="A12" s="41">
        <f t="shared" si="1"/>
        <v>120</v>
      </c>
      <c r="B12" s="41" t="s">
        <v>126</v>
      </c>
      <c r="C12" s="6"/>
      <c r="D12" s="83">
        <f t="shared" si="0"/>
        <v>0</v>
      </c>
      <c r="E12" s="7">
        <v>0</v>
      </c>
    </row>
    <row r="13" spans="1:11" x14ac:dyDescent="0.25">
      <c r="A13" s="41">
        <f t="shared" si="1"/>
        <v>121</v>
      </c>
      <c r="B13" s="41" t="s">
        <v>127</v>
      </c>
      <c r="C13" s="6"/>
      <c r="D13" s="83">
        <f t="shared" si="0"/>
        <v>0</v>
      </c>
      <c r="E13" s="7">
        <v>0</v>
      </c>
    </row>
    <row r="14" spans="1:11" x14ac:dyDescent="0.25">
      <c r="A14" s="41">
        <f t="shared" si="1"/>
        <v>122</v>
      </c>
      <c r="B14" s="41" t="s">
        <v>128</v>
      </c>
      <c r="C14" s="6"/>
      <c r="D14" s="83">
        <f t="shared" si="0"/>
        <v>0</v>
      </c>
      <c r="E14" s="7">
        <v>0</v>
      </c>
    </row>
    <row r="15" spans="1:11" x14ac:dyDescent="0.25">
      <c r="A15" s="41">
        <f t="shared" si="1"/>
        <v>123</v>
      </c>
      <c r="B15" s="41" t="s">
        <v>129</v>
      </c>
      <c r="C15" s="6"/>
      <c r="D15" s="83">
        <f t="shared" si="0"/>
        <v>0</v>
      </c>
      <c r="E15" s="7">
        <v>0</v>
      </c>
    </row>
    <row r="16" spans="1:11" x14ac:dyDescent="0.25">
      <c r="A16" s="41">
        <f>+A15+1</f>
        <v>124</v>
      </c>
      <c r="B16" s="41" t="s">
        <v>130</v>
      </c>
      <c r="C16" s="6"/>
      <c r="D16" s="83">
        <f t="shared" si="0"/>
        <v>0</v>
      </c>
      <c r="E16" s="7">
        <v>0</v>
      </c>
    </row>
    <row r="17" spans="1:14" x14ac:dyDescent="0.25">
      <c r="A17" s="41">
        <f>+A16+1</f>
        <v>125</v>
      </c>
      <c r="B17" s="41" t="s">
        <v>131</v>
      </c>
      <c r="C17" s="6"/>
      <c r="D17" s="83">
        <f t="shared" si="0"/>
        <v>0</v>
      </c>
      <c r="E17" s="7">
        <v>0</v>
      </c>
    </row>
    <row r="18" spans="1:14" x14ac:dyDescent="0.25">
      <c r="A18" s="41">
        <f>+A17+1</f>
        <v>126</v>
      </c>
      <c r="B18" s="41" t="s">
        <v>132</v>
      </c>
      <c r="C18" s="6"/>
      <c r="D18" s="83">
        <f t="shared" si="0"/>
        <v>0</v>
      </c>
      <c r="E18" s="7">
        <v>0</v>
      </c>
    </row>
    <row r="19" spans="1:14" x14ac:dyDescent="0.25">
      <c r="A19" s="41">
        <f t="shared" ref="A19:A20" si="2">+A18+1</f>
        <v>127</v>
      </c>
      <c r="B19" s="41" t="s">
        <v>133</v>
      </c>
      <c r="C19" s="6"/>
      <c r="D19" s="83">
        <f t="shared" si="0"/>
        <v>0</v>
      </c>
      <c r="E19" s="7">
        <v>0</v>
      </c>
    </row>
    <row r="20" spans="1:14" x14ac:dyDescent="0.25">
      <c r="A20" s="41">
        <f t="shared" si="2"/>
        <v>128</v>
      </c>
      <c r="B20" s="41" t="s">
        <v>134</v>
      </c>
      <c r="C20" s="6"/>
      <c r="D20" s="83">
        <f t="shared" si="0"/>
        <v>0</v>
      </c>
      <c r="E20" s="7">
        <v>0</v>
      </c>
    </row>
    <row r="21" spans="1:14" x14ac:dyDescent="0.25">
      <c r="A21" s="41">
        <f>+A20+1</f>
        <v>129</v>
      </c>
      <c r="B21" s="41" t="s">
        <v>135</v>
      </c>
      <c r="C21" s="6"/>
      <c r="D21" s="83">
        <f t="shared" si="0"/>
        <v>0</v>
      </c>
      <c r="E21" s="7">
        <v>0</v>
      </c>
    </row>
    <row r="22" spans="1:14" x14ac:dyDescent="0.25">
      <c r="A22" s="41">
        <f>+A21+1</f>
        <v>130</v>
      </c>
      <c r="B22" s="41" t="s">
        <v>136</v>
      </c>
      <c r="C22" s="6"/>
      <c r="D22" s="83">
        <f t="shared" si="0"/>
        <v>0</v>
      </c>
      <c r="E22" s="7">
        <v>0</v>
      </c>
    </row>
    <row r="23" spans="1:14" x14ac:dyDescent="0.25">
      <c r="A23" s="41">
        <f t="shared" ref="A23:A27" si="3">+A22+1</f>
        <v>131</v>
      </c>
      <c r="B23" s="6" t="s">
        <v>137</v>
      </c>
      <c r="C23" s="6"/>
      <c r="D23" s="83">
        <f>+E23/12</f>
        <v>0</v>
      </c>
      <c r="E23" s="7">
        <v>0</v>
      </c>
    </row>
    <row r="24" spans="1:14" x14ac:dyDescent="0.25">
      <c r="A24" s="41">
        <f t="shared" si="3"/>
        <v>132</v>
      </c>
      <c r="B24" s="6" t="s">
        <v>137</v>
      </c>
      <c r="C24" s="6"/>
      <c r="D24" s="83">
        <f>+E24/12</f>
        <v>0</v>
      </c>
      <c r="E24" s="7">
        <v>0</v>
      </c>
    </row>
    <row r="25" spans="1:14" ht="13.8" thickBot="1" x14ac:dyDescent="0.3">
      <c r="A25" s="41">
        <v>133</v>
      </c>
      <c r="B25" s="152" t="s">
        <v>227</v>
      </c>
      <c r="C25" s="84"/>
      <c r="D25" s="83">
        <f>E25/12</f>
        <v>0</v>
      </c>
      <c r="E25" s="96">
        <f>SUM(E7:E24)</f>
        <v>0</v>
      </c>
    </row>
    <row r="26" spans="1:14" x14ac:dyDescent="0.25">
      <c r="A26" s="41">
        <v>134</v>
      </c>
      <c r="B26" s="18" t="s">
        <v>138</v>
      </c>
      <c r="C26" s="84"/>
      <c r="D26" s="85"/>
      <c r="E26" s="150"/>
      <c r="F26" s="165" t="s">
        <v>230</v>
      </c>
      <c r="G26" s="166"/>
      <c r="H26" s="166"/>
      <c r="I26" s="166"/>
      <c r="J26" s="166"/>
      <c r="K26" s="166"/>
      <c r="L26" s="166"/>
      <c r="M26" s="166"/>
      <c r="N26" s="167"/>
    </row>
    <row r="27" spans="1:14" x14ac:dyDescent="0.25">
      <c r="A27" s="41">
        <f t="shared" si="3"/>
        <v>135</v>
      </c>
      <c r="B27" s="41" t="s">
        <v>139</v>
      </c>
      <c r="C27" s="6"/>
      <c r="D27" s="83">
        <f t="shared" ref="D27:D39" si="4">+E27/12</f>
        <v>0</v>
      </c>
      <c r="E27" s="151">
        <v>0</v>
      </c>
      <c r="F27" s="168"/>
      <c r="G27" s="169"/>
      <c r="H27" s="169"/>
      <c r="I27" s="169"/>
      <c r="J27" s="169"/>
      <c r="K27" s="169"/>
      <c r="L27" s="169"/>
      <c r="M27" s="169"/>
      <c r="N27" s="170"/>
    </row>
    <row r="28" spans="1:14" ht="13.8" thickBot="1" x14ac:dyDescent="0.3">
      <c r="A28" s="41">
        <f t="shared" si="1"/>
        <v>136</v>
      </c>
      <c r="B28" s="41" t="s">
        <v>140</v>
      </c>
      <c r="C28" s="6"/>
      <c r="D28" s="83">
        <f t="shared" si="4"/>
        <v>0</v>
      </c>
      <c r="E28" s="151">
        <v>0</v>
      </c>
      <c r="F28" s="171"/>
      <c r="G28" s="172"/>
      <c r="H28" s="172"/>
      <c r="I28" s="172"/>
      <c r="J28" s="172"/>
      <c r="K28" s="172"/>
      <c r="L28" s="172"/>
      <c r="M28" s="172"/>
      <c r="N28" s="173"/>
    </row>
    <row r="29" spans="1:14" x14ac:dyDescent="0.25">
      <c r="A29" s="41">
        <f t="shared" si="1"/>
        <v>137</v>
      </c>
      <c r="B29" s="41" t="s">
        <v>141</v>
      </c>
      <c r="C29" s="6"/>
      <c r="D29" s="83">
        <f t="shared" si="4"/>
        <v>0</v>
      </c>
      <c r="E29" s="7">
        <v>0</v>
      </c>
    </row>
    <row r="30" spans="1:14" x14ac:dyDescent="0.25">
      <c r="A30" s="41">
        <f t="shared" si="1"/>
        <v>138</v>
      </c>
      <c r="B30" s="41" t="s">
        <v>142</v>
      </c>
      <c r="C30" s="6"/>
      <c r="D30" s="83">
        <f t="shared" si="4"/>
        <v>0</v>
      </c>
      <c r="E30" s="7">
        <v>0</v>
      </c>
    </row>
    <row r="31" spans="1:14" x14ac:dyDescent="0.25">
      <c r="A31" s="41">
        <f t="shared" si="1"/>
        <v>139</v>
      </c>
      <c r="B31" s="41" t="s">
        <v>143</v>
      </c>
      <c r="C31" s="6"/>
      <c r="D31" s="83">
        <f t="shared" si="4"/>
        <v>0</v>
      </c>
      <c r="E31" s="7">
        <v>0</v>
      </c>
    </row>
    <row r="32" spans="1:14" x14ac:dyDescent="0.25">
      <c r="A32" s="41">
        <f t="shared" si="1"/>
        <v>140</v>
      </c>
      <c r="B32" s="41" t="s">
        <v>144</v>
      </c>
      <c r="C32" s="6"/>
      <c r="D32" s="83">
        <f t="shared" si="4"/>
        <v>0</v>
      </c>
      <c r="E32" s="7">
        <v>0</v>
      </c>
    </row>
    <row r="33" spans="1:7" x14ac:dyDescent="0.25">
      <c r="A33" s="41">
        <f t="shared" si="1"/>
        <v>141</v>
      </c>
      <c r="B33" s="41" t="s">
        <v>145</v>
      </c>
      <c r="C33" s="6"/>
      <c r="D33" s="83">
        <f t="shared" si="4"/>
        <v>0</v>
      </c>
      <c r="E33" s="7">
        <v>0</v>
      </c>
    </row>
    <row r="34" spans="1:7" x14ac:dyDescent="0.25">
      <c r="A34" s="41">
        <f t="shared" si="1"/>
        <v>142</v>
      </c>
      <c r="B34" s="41" t="s">
        <v>146</v>
      </c>
      <c r="C34" s="6"/>
      <c r="D34" s="83">
        <f t="shared" si="4"/>
        <v>0</v>
      </c>
      <c r="E34" s="7">
        <v>0</v>
      </c>
    </row>
    <row r="35" spans="1:7" x14ac:dyDescent="0.25">
      <c r="A35" s="41">
        <f t="shared" si="1"/>
        <v>143</v>
      </c>
      <c r="B35" s="41" t="s">
        <v>147</v>
      </c>
      <c r="C35" s="6"/>
      <c r="D35" s="83">
        <f t="shared" si="4"/>
        <v>0</v>
      </c>
      <c r="E35" s="7">
        <v>0</v>
      </c>
    </row>
    <row r="36" spans="1:7" x14ac:dyDescent="0.25">
      <c r="A36" s="41">
        <f t="shared" si="1"/>
        <v>144</v>
      </c>
      <c r="B36" s="41" t="s">
        <v>148</v>
      </c>
      <c r="C36" s="6"/>
      <c r="D36" s="83">
        <f t="shared" si="4"/>
        <v>0</v>
      </c>
      <c r="E36" s="7">
        <v>0</v>
      </c>
      <c r="G36" s="5"/>
    </row>
    <row r="37" spans="1:7" x14ac:dyDescent="0.25">
      <c r="A37" s="41">
        <f t="shared" si="1"/>
        <v>145</v>
      </c>
      <c r="B37" s="86" t="s">
        <v>149</v>
      </c>
      <c r="C37" s="6"/>
      <c r="D37" s="83">
        <f t="shared" si="4"/>
        <v>0</v>
      </c>
      <c r="E37" s="7">
        <v>0</v>
      </c>
    </row>
    <row r="38" spans="1:7" x14ac:dyDescent="0.25">
      <c r="A38" s="41">
        <f t="shared" si="1"/>
        <v>146</v>
      </c>
      <c r="B38" s="6" t="s">
        <v>137</v>
      </c>
      <c r="C38" s="6"/>
      <c r="D38" s="83">
        <f t="shared" si="4"/>
        <v>0</v>
      </c>
      <c r="E38" s="7">
        <v>0</v>
      </c>
    </row>
    <row r="39" spans="1:7" x14ac:dyDescent="0.25">
      <c r="A39" s="41">
        <f t="shared" si="1"/>
        <v>147</v>
      </c>
      <c r="B39" s="6" t="s">
        <v>137</v>
      </c>
      <c r="C39" s="6"/>
      <c r="D39" s="83">
        <f t="shared" si="4"/>
        <v>0</v>
      </c>
      <c r="E39" s="7">
        <v>0</v>
      </c>
    </row>
    <row r="40" spans="1:7" x14ac:dyDescent="0.25">
      <c r="A40" s="41">
        <v>148</v>
      </c>
      <c r="B40" s="153" t="s">
        <v>228</v>
      </c>
      <c r="C40" s="84"/>
      <c r="D40" s="83">
        <f>E40/12</f>
        <v>0</v>
      </c>
      <c r="E40" s="96">
        <f>SUM(E27:E39)</f>
        <v>0</v>
      </c>
    </row>
    <row r="41" spans="1:7" x14ac:dyDescent="0.25">
      <c r="A41" s="41">
        <v>149</v>
      </c>
      <c r="B41" s="18" t="s">
        <v>229</v>
      </c>
      <c r="C41" s="87"/>
      <c r="D41" s="83">
        <f>+E41/12</f>
        <v>0</v>
      </c>
      <c r="E41" s="83">
        <f>SUM(E27:E39)+SUM(E7:E24)</f>
        <v>0</v>
      </c>
    </row>
  </sheetData>
  <sheetProtection password="CA43" sheet="1" objects="1" scenarios="1"/>
  <mergeCells count="1">
    <mergeCell ref="F26:N28"/>
  </mergeCells>
  <pageMargins left="0.7" right="0.7" top="0.75" bottom="0.75" header="0.3" footer="0.3"/>
  <pageSetup scale="90" orientation="portrait" r:id="rId1"/>
  <headerFooter>
    <oddFooter>&amp;C&amp;F</oddFooter>
  </headerFooter>
  <ignoredErrors>
    <ignoredError sqref="D40" formula="1"/>
    <ignoredError sqref="E40 E2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E08AD-6914-4A6C-9980-2C670321F0D8}">
  <dimension ref="A1:M59"/>
  <sheetViews>
    <sheetView showGridLines="0" topLeftCell="A12" zoomScaleNormal="100" workbookViewId="0">
      <selection activeCell="F43" sqref="F43"/>
    </sheetView>
  </sheetViews>
  <sheetFormatPr defaultColWidth="8.88671875" defaultRowHeight="13.2" x14ac:dyDescent="0.25"/>
  <cols>
    <col min="1" max="1" width="4.109375" style="11" customWidth="1"/>
    <col min="2" max="2" width="52.77734375" style="11" customWidth="1"/>
    <col min="3" max="7" width="11.5546875" style="11" customWidth="1"/>
    <col min="8" max="16384" width="8.88671875" style="11"/>
  </cols>
  <sheetData>
    <row r="1" spans="1:13" ht="34.200000000000003" customHeight="1" x14ac:dyDescent="0.3">
      <c r="A1" s="35" t="s">
        <v>150</v>
      </c>
      <c r="B1" s="36"/>
      <c r="H1" s="37"/>
    </row>
    <row r="2" spans="1:13" ht="15.6" x14ac:dyDescent="0.3">
      <c r="A2" s="38" t="s">
        <v>13</v>
      </c>
      <c r="H2" s="37"/>
    </row>
    <row r="3" spans="1:13" x14ac:dyDescent="0.25">
      <c r="D3" s="14"/>
      <c r="E3" s="39"/>
    </row>
    <row r="4" spans="1:13" ht="26.4" x14ac:dyDescent="0.25">
      <c r="B4" s="40" t="s">
        <v>151</v>
      </c>
      <c r="D4" s="14"/>
      <c r="E4" s="39"/>
    </row>
    <row r="6" spans="1:13" x14ac:dyDescent="0.25">
      <c r="B6" s="41" t="s">
        <v>152</v>
      </c>
      <c r="C6" s="8">
        <v>7.0000000000000007E-2</v>
      </c>
      <c r="D6" s="42" t="s">
        <v>153</v>
      </c>
      <c r="E6" s="42"/>
      <c r="F6" s="42"/>
      <c r="G6" s="42"/>
      <c r="H6" s="42"/>
      <c r="I6" s="42"/>
      <c r="J6" s="42"/>
      <c r="K6" s="42"/>
      <c r="L6" s="42"/>
      <c r="M6" s="42"/>
    </row>
    <row r="7" spans="1:13" x14ac:dyDescent="0.25">
      <c r="B7" s="41" t="s">
        <v>154</v>
      </c>
      <c r="C7" s="8">
        <v>7.0000000000000007E-2</v>
      </c>
    </row>
    <row r="8" spans="1:13" x14ac:dyDescent="0.25">
      <c r="B8" s="43" t="s">
        <v>155</v>
      </c>
      <c r="C8" s="8">
        <v>7.0000000000000007E-2</v>
      </c>
    </row>
    <row r="9" spans="1:13" x14ac:dyDescent="0.25">
      <c r="E9" s="44"/>
    </row>
    <row r="10" spans="1:13" x14ac:dyDescent="0.25">
      <c r="B10" s="11" t="s">
        <v>156</v>
      </c>
    </row>
    <row r="12" spans="1:13" x14ac:dyDescent="0.25">
      <c r="B12" s="41" t="s">
        <v>157</v>
      </c>
      <c r="C12" s="45">
        <v>0.02</v>
      </c>
      <c r="D12" s="42" t="s">
        <v>158</v>
      </c>
      <c r="E12" s="42"/>
      <c r="F12" s="42"/>
      <c r="H12" s="44"/>
    </row>
    <row r="13" spans="1:13" x14ac:dyDescent="0.25">
      <c r="B13" s="41" t="s">
        <v>159</v>
      </c>
      <c r="C13" s="45">
        <v>0.03</v>
      </c>
    </row>
    <row r="15" spans="1:13" x14ac:dyDescent="0.25">
      <c r="B15" s="29" t="s">
        <v>160</v>
      </c>
      <c r="C15" s="19" t="s">
        <v>161</v>
      </c>
      <c r="D15" s="19" t="s">
        <v>162</v>
      </c>
      <c r="E15" s="19" t="s">
        <v>163</v>
      </c>
      <c r="F15" s="19" t="s">
        <v>164</v>
      </c>
      <c r="G15" s="19" t="s">
        <v>165</v>
      </c>
      <c r="H15" s="20"/>
      <c r="I15" s="21"/>
      <c r="J15" s="21"/>
      <c r="K15" s="21"/>
      <c r="L15" s="21"/>
    </row>
    <row r="16" spans="1:13" s="39" customFormat="1" x14ac:dyDescent="0.25">
      <c r="A16" s="46">
        <f>+'4. Project Expenses'!A41+1</f>
        <v>150</v>
      </c>
      <c r="B16" s="46" t="s">
        <v>231</v>
      </c>
      <c r="C16" s="47">
        <f>SUM('3. Project Income'!G15:G29)</f>
        <v>0</v>
      </c>
      <c r="D16" s="48">
        <f t="shared" ref="D16:G19" si="0">C16*(1+$C$12)</f>
        <v>0</v>
      </c>
      <c r="E16" s="48">
        <f t="shared" si="0"/>
        <v>0</v>
      </c>
      <c r="F16" s="48">
        <f>E16*(1+$C$12)</f>
        <v>0</v>
      </c>
      <c r="G16" s="48">
        <f t="shared" si="0"/>
        <v>0</v>
      </c>
      <c r="H16" s="49"/>
      <c r="I16" s="50"/>
      <c r="J16" s="50"/>
      <c r="K16" s="50"/>
      <c r="L16" s="50"/>
    </row>
    <row r="17" spans="1:12" s="39" customFormat="1" x14ac:dyDescent="0.25">
      <c r="A17" s="51">
        <f>+A16+1</f>
        <v>151</v>
      </c>
      <c r="B17" s="51" t="s">
        <v>236</v>
      </c>
      <c r="C17" s="47">
        <f>(SUM('3. Project Income'!G30:G39))</f>
        <v>0</v>
      </c>
      <c r="D17" s="47">
        <f t="shared" si="0"/>
        <v>0</v>
      </c>
      <c r="E17" s="47">
        <f t="shared" si="0"/>
        <v>0</v>
      </c>
      <c r="F17" s="47">
        <f t="shared" si="0"/>
        <v>0</v>
      </c>
      <c r="G17" s="47">
        <f t="shared" si="0"/>
        <v>0</v>
      </c>
      <c r="H17" s="49"/>
      <c r="I17" s="50"/>
      <c r="J17" s="50"/>
      <c r="K17" s="50"/>
      <c r="L17" s="50"/>
    </row>
    <row r="18" spans="1:12" x14ac:dyDescent="0.25">
      <c r="A18" s="52">
        <f t="shared" ref="A18:A28" si="1">+A17+1</f>
        <v>152</v>
      </c>
      <c r="B18" s="51" t="s">
        <v>232</v>
      </c>
      <c r="C18" s="47">
        <f>'3. Project Income'!G48</f>
        <v>0</v>
      </c>
      <c r="D18" s="53">
        <f t="shared" si="0"/>
        <v>0</v>
      </c>
      <c r="E18" s="53">
        <f t="shared" si="0"/>
        <v>0</v>
      </c>
      <c r="F18" s="53">
        <f t="shared" si="0"/>
        <v>0</v>
      </c>
      <c r="G18" s="53">
        <f t="shared" si="0"/>
        <v>0</v>
      </c>
      <c r="H18" s="24"/>
      <c r="I18" s="25"/>
      <c r="J18" s="25"/>
      <c r="K18" s="25"/>
      <c r="L18" s="25"/>
    </row>
    <row r="19" spans="1:12" x14ac:dyDescent="0.25">
      <c r="A19" s="52">
        <f t="shared" si="1"/>
        <v>153</v>
      </c>
      <c r="B19" s="51" t="s">
        <v>233</v>
      </c>
      <c r="C19" s="47">
        <f>SUM('3. Project Income'!G50:G54)</f>
        <v>0</v>
      </c>
      <c r="D19" s="53">
        <f t="shared" si="0"/>
        <v>0</v>
      </c>
      <c r="E19" s="53">
        <f t="shared" si="0"/>
        <v>0</v>
      </c>
      <c r="F19" s="53">
        <f t="shared" si="0"/>
        <v>0</v>
      </c>
      <c r="G19" s="53">
        <f t="shared" si="0"/>
        <v>0</v>
      </c>
      <c r="H19" s="24"/>
      <c r="I19" s="25"/>
      <c r="J19" s="25"/>
      <c r="K19" s="25"/>
      <c r="L19" s="25"/>
    </row>
    <row r="20" spans="1:12" s="39" customFormat="1" x14ac:dyDescent="0.25">
      <c r="A20" s="51">
        <f t="shared" si="1"/>
        <v>154</v>
      </c>
      <c r="B20" s="54" t="s">
        <v>166</v>
      </c>
      <c r="C20" s="55">
        <f>SUM(C16:C19)*$C$6</f>
        <v>0</v>
      </c>
      <c r="D20" s="55">
        <f>SUM(D16:D19)*$C$7</f>
        <v>0</v>
      </c>
      <c r="E20" s="55">
        <f>SUM(E16:E19)*$C$8</f>
        <v>0</v>
      </c>
      <c r="F20" s="55">
        <f>SUM(F16:F19)*$C$8</f>
        <v>0</v>
      </c>
      <c r="G20" s="55">
        <f>SUM(G16:G19)*$C$8</f>
        <v>0</v>
      </c>
      <c r="H20" s="56"/>
      <c r="I20" s="57"/>
      <c r="J20" s="57"/>
      <c r="K20" s="57"/>
      <c r="L20" s="57"/>
    </row>
    <row r="21" spans="1:12" s="39" customFormat="1" x14ac:dyDescent="0.25">
      <c r="A21" s="51">
        <f t="shared" si="1"/>
        <v>155</v>
      </c>
      <c r="B21" s="51" t="s">
        <v>234</v>
      </c>
      <c r="C21" s="47">
        <f>SUM('3. Project Income'!G40:G47)+'3. Project Income'!G49</f>
        <v>0</v>
      </c>
      <c r="D21" s="47">
        <f>+C21*(1+$C$12)</f>
        <v>0</v>
      </c>
      <c r="E21" s="47">
        <f>+D21*(1+$C$12)</f>
        <v>0</v>
      </c>
      <c r="F21" s="47">
        <f t="shared" ref="F21:G21" si="2">+E21*(1+$C$12)</f>
        <v>0</v>
      </c>
      <c r="G21" s="47">
        <f t="shared" si="2"/>
        <v>0</v>
      </c>
      <c r="H21" s="58"/>
      <c r="I21" s="50"/>
      <c r="J21" s="50"/>
      <c r="K21" s="50"/>
      <c r="L21" s="50"/>
    </row>
    <row r="22" spans="1:12" s="39" customFormat="1" x14ac:dyDescent="0.25">
      <c r="A22" s="51">
        <f t="shared" si="1"/>
        <v>156</v>
      </c>
      <c r="B22" s="51" t="s">
        <v>235</v>
      </c>
      <c r="C22" s="47">
        <f>SUM('3. Project Income'!G55:G56)</f>
        <v>0</v>
      </c>
      <c r="D22" s="47">
        <f>C22*(1+$C$12)</f>
        <v>0</v>
      </c>
      <c r="E22" s="47">
        <f>D22*(1+$C$12)</f>
        <v>0</v>
      </c>
      <c r="F22" s="47">
        <f t="shared" ref="F22:G22" si="3">E22*(1+$C$12)</f>
        <v>0</v>
      </c>
      <c r="G22" s="47">
        <f t="shared" si="3"/>
        <v>0</v>
      </c>
      <c r="H22" s="58"/>
      <c r="I22" s="50"/>
      <c r="J22" s="50"/>
      <c r="K22" s="50"/>
      <c r="L22" s="50"/>
    </row>
    <row r="23" spans="1:12" s="39" customFormat="1" x14ac:dyDescent="0.25">
      <c r="A23" s="59">
        <f t="shared" si="1"/>
        <v>157</v>
      </c>
      <c r="B23" s="60" t="s">
        <v>167</v>
      </c>
      <c r="C23" s="61">
        <f>C16+C17+C18+C19-C20+C21+C22</f>
        <v>0</v>
      </c>
      <c r="D23" s="61">
        <f>D16+D17+D18+D19-D20+D21+D22</f>
        <v>0</v>
      </c>
      <c r="E23" s="61">
        <f>E16+E17+E18+E19-E20+E21+E22</f>
        <v>0</v>
      </c>
      <c r="F23" s="61">
        <f t="shared" ref="F23:G23" si="4">F16+F17+F18+F19-F20+F21+F22</f>
        <v>0</v>
      </c>
      <c r="G23" s="61">
        <f t="shared" si="4"/>
        <v>0</v>
      </c>
      <c r="H23" s="58"/>
      <c r="I23" s="50"/>
      <c r="J23" s="50"/>
      <c r="K23" s="50"/>
      <c r="L23" s="50"/>
    </row>
    <row r="24" spans="1:12" s="39" customFormat="1" x14ac:dyDescent="0.25">
      <c r="A24" s="46">
        <f t="shared" si="1"/>
        <v>158</v>
      </c>
      <c r="B24" s="46" t="s">
        <v>241</v>
      </c>
      <c r="C24" s="62">
        <f>'4. Project Expenses'!E41</f>
        <v>0</v>
      </c>
      <c r="D24" s="48">
        <f>C24*(1+$C$13)</f>
        <v>0</v>
      </c>
      <c r="E24" s="48">
        <f>D24*(1+$C$13)</f>
        <v>0</v>
      </c>
      <c r="F24" s="48">
        <f t="shared" ref="F24:G24" si="5">E24*(1+$C$13)</f>
        <v>0</v>
      </c>
      <c r="G24" s="48">
        <f t="shared" si="5"/>
        <v>0</v>
      </c>
      <c r="H24" s="58"/>
      <c r="I24" s="50"/>
      <c r="J24" s="50"/>
      <c r="K24" s="50"/>
      <c r="L24" s="50"/>
    </row>
    <row r="25" spans="1:12" s="39" customFormat="1" x14ac:dyDescent="0.25">
      <c r="A25" s="59">
        <f t="shared" si="1"/>
        <v>159</v>
      </c>
      <c r="B25" s="63" t="s">
        <v>168</v>
      </c>
      <c r="C25" s="64">
        <f>C23-C24</f>
        <v>0</v>
      </c>
      <c r="D25" s="61">
        <f>D23-D24</f>
        <v>0</v>
      </c>
      <c r="E25" s="61">
        <f>E23-E24</f>
        <v>0</v>
      </c>
      <c r="F25" s="61">
        <f t="shared" ref="F25:G25" si="6">F23-F24</f>
        <v>0</v>
      </c>
      <c r="G25" s="61">
        <f t="shared" si="6"/>
        <v>0</v>
      </c>
      <c r="H25" s="58"/>
      <c r="I25" s="50"/>
      <c r="J25" s="50"/>
      <c r="K25" s="50"/>
      <c r="L25" s="50"/>
    </row>
    <row r="26" spans="1:12" s="39" customFormat="1" x14ac:dyDescent="0.25">
      <c r="A26" s="46">
        <f t="shared" si="1"/>
        <v>160</v>
      </c>
      <c r="B26" s="46" t="s">
        <v>169</v>
      </c>
      <c r="C26" s="62">
        <f>'2. Sources of Funds'!$E$32</f>
        <v>0</v>
      </c>
      <c r="D26" s="62">
        <f>'2. Sources of Funds'!$E$32</f>
        <v>0</v>
      </c>
      <c r="E26" s="62">
        <f>'2. Sources of Funds'!$E$32</f>
        <v>0</v>
      </c>
      <c r="F26" s="62">
        <f>'2. Sources of Funds'!$E$32</f>
        <v>0</v>
      </c>
      <c r="G26" s="48">
        <f>'2. Sources of Funds'!$E$32</f>
        <v>0</v>
      </c>
      <c r="H26" s="58"/>
      <c r="I26" s="50"/>
      <c r="J26" s="50"/>
      <c r="K26" s="50"/>
      <c r="L26" s="50"/>
    </row>
    <row r="27" spans="1:12" s="39" customFormat="1" x14ac:dyDescent="0.25">
      <c r="A27" s="59">
        <f t="shared" si="1"/>
        <v>161</v>
      </c>
      <c r="B27" s="59" t="s">
        <v>170</v>
      </c>
      <c r="C27" s="64">
        <f>C25-C26</f>
        <v>0</v>
      </c>
      <c r="D27" s="64">
        <f>D25-D26</f>
        <v>0</v>
      </c>
      <c r="E27" s="64">
        <f>E25-E26</f>
        <v>0</v>
      </c>
      <c r="F27" s="64">
        <f>F25-F26</f>
        <v>0</v>
      </c>
      <c r="G27" s="61">
        <f>G25-G26</f>
        <v>0</v>
      </c>
      <c r="H27" s="58"/>
      <c r="I27" s="50"/>
      <c r="J27" s="50"/>
      <c r="K27" s="50"/>
      <c r="L27" s="50"/>
    </row>
    <row r="28" spans="1:12" s="39" customFormat="1" x14ac:dyDescent="0.25">
      <c r="A28" s="26">
        <f t="shared" si="1"/>
        <v>162</v>
      </c>
      <c r="B28" s="26" t="s">
        <v>171</v>
      </c>
      <c r="C28" s="65" t="e">
        <f>C25/C26</f>
        <v>#DIV/0!</v>
      </c>
      <c r="D28" s="65" t="e">
        <f t="shared" ref="D28:G28" si="7">D25/D26</f>
        <v>#DIV/0!</v>
      </c>
      <c r="E28" s="65" t="e">
        <f t="shared" si="7"/>
        <v>#DIV/0!</v>
      </c>
      <c r="F28" s="65" t="e">
        <f t="shared" si="7"/>
        <v>#DIV/0!</v>
      </c>
      <c r="G28" s="65" t="e">
        <f t="shared" si="7"/>
        <v>#DIV/0!</v>
      </c>
      <c r="H28" s="66">
        <v>1.2</v>
      </c>
      <c r="I28" s="67"/>
      <c r="J28" s="67"/>
      <c r="K28" s="67"/>
      <c r="L28" s="67"/>
    </row>
    <row r="29" spans="1:12" s="39" customFormat="1" x14ac:dyDescent="0.25"/>
    <row r="30" spans="1:12" s="39" customFormat="1" x14ac:dyDescent="0.25">
      <c r="B30" s="68"/>
      <c r="C30" s="69" t="s">
        <v>172</v>
      </c>
      <c r="D30" s="69" t="s">
        <v>173</v>
      </c>
      <c r="E30" s="69" t="s">
        <v>174</v>
      </c>
      <c r="F30" s="69" t="s">
        <v>175</v>
      </c>
      <c r="G30" s="69" t="s">
        <v>176</v>
      </c>
    </row>
    <row r="31" spans="1:12" s="39" customFormat="1" x14ac:dyDescent="0.25">
      <c r="A31" s="46">
        <f>+A28+1</f>
        <v>163</v>
      </c>
      <c r="B31" s="46" t="s">
        <v>231</v>
      </c>
      <c r="C31" s="47">
        <f>+G16*(1+$C$12)</f>
        <v>0</v>
      </c>
      <c r="D31" s="48">
        <f t="shared" ref="D31:G34" si="8">C31*(1+$C$12)</f>
        <v>0</v>
      </c>
      <c r="E31" s="48">
        <f t="shared" si="8"/>
        <v>0</v>
      </c>
      <c r="F31" s="48">
        <f t="shared" si="8"/>
        <v>0</v>
      </c>
      <c r="G31" s="48">
        <f t="shared" si="8"/>
        <v>0</v>
      </c>
    </row>
    <row r="32" spans="1:12" s="39" customFormat="1" x14ac:dyDescent="0.25">
      <c r="A32" s="51">
        <f>+A31+1</f>
        <v>164</v>
      </c>
      <c r="B32" s="51" t="s">
        <v>236</v>
      </c>
      <c r="C32" s="47">
        <f>+G17*(1+$C$12)</f>
        <v>0</v>
      </c>
      <c r="D32" s="47">
        <f t="shared" si="8"/>
        <v>0</v>
      </c>
      <c r="E32" s="47">
        <f t="shared" si="8"/>
        <v>0</v>
      </c>
      <c r="F32" s="47">
        <f t="shared" si="8"/>
        <v>0</v>
      </c>
      <c r="G32" s="47">
        <f t="shared" si="8"/>
        <v>0</v>
      </c>
    </row>
    <row r="33" spans="1:7" s="39" customFormat="1" x14ac:dyDescent="0.25">
      <c r="A33" s="51">
        <f t="shared" ref="A33:A43" si="9">+A32+1</f>
        <v>165</v>
      </c>
      <c r="B33" s="51" t="s">
        <v>232</v>
      </c>
      <c r="C33" s="47">
        <f>+G18*(1+$C$12)</f>
        <v>0</v>
      </c>
      <c r="D33" s="47">
        <f t="shared" si="8"/>
        <v>0</v>
      </c>
      <c r="E33" s="47">
        <f t="shared" si="8"/>
        <v>0</v>
      </c>
      <c r="F33" s="47">
        <f t="shared" si="8"/>
        <v>0</v>
      </c>
      <c r="G33" s="47">
        <f t="shared" si="8"/>
        <v>0</v>
      </c>
    </row>
    <row r="34" spans="1:7" s="39" customFormat="1" x14ac:dyDescent="0.25">
      <c r="A34" s="51">
        <f t="shared" si="9"/>
        <v>166</v>
      </c>
      <c r="B34" s="51" t="s">
        <v>233</v>
      </c>
      <c r="C34" s="47">
        <f>+G19*(1+$C$12)</f>
        <v>0</v>
      </c>
      <c r="D34" s="47">
        <f t="shared" si="8"/>
        <v>0</v>
      </c>
      <c r="E34" s="47">
        <f t="shared" si="8"/>
        <v>0</v>
      </c>
      <c r="F34" s="47">
        <f t="shared" si="8"/>
        <v>0</v>
      </c>
      <c r="G34" s="47">
        <f t="shared" si="8"/>
        <v>0</v>
      </c>
    </row>
    <row r="35" spans="1:7" s="39" customFormat="1" x14ac:dyDescent="0.25">
      <c r="A35" s="51">
        <f t="shared" si="9"/>
        <v>167</v>
      </c>
      <c r="B35" s="54" t="s">
        <v>166</v>
      </c>
      <c r="C35" s="55">
        <f>SUM(C31:C34)*$C$8</f>
        <v>0</v>
      </c>
      <c r="D35" s="55">
        <f t="shared" ref="D35:G35" si="10">SUM(D31:D34)*$C$8</f>
        <v>0</v>
      </c>
      <c r="E35" s="55">
        <f t="shared" si="10"/>
        <v>0</v>
      </c>
      <c r="F35" s="55">
        <f t="shared" si="10"/>
        <v>0</v>
      </c>
      <c r="G35" s="55">
        <f t="shared" si="10"/>
        <v>0</v>
      </c>
    </row>
    <row r="36" spans="1:7" s="39" customFormat="1" x14ac:dyDescent="0.25">
      <c r="A36" s="51">
        <f t="shared" si="9"/>
        <v>168</v>
      </c>
      <c r="B36" s="51" t="s">
        <v>234</v>
      </c>
      <c r="C36" s="47">
        <f>+G21*(1+$C$12)</f>
        <v>0</v>
      </c>
      <c r="D36" s="47">
        <f>+C36*(1+$C$12)</f>
        <v>0</v>
      </c>
      <c r="E36" s="47">
        <f>+D36*(1+$C$12)</f>
        <v>0</v>
      </c>
      <c r="F36" s="47">
        <f t="shared" ref="F36:G36" si="11">+E36*(1+$C$12)</f>
        <v>0</v>
      </c>
      <c r="G36" s="47">
        <f t="shared" si="11"/>
        <v>0</v>
      </c>
    </row>
    <row r="37" spans="1:7" s="39" customFormat="1" x14ac:dyDescent="0.25">
      <c r="A37" s="51">
        <f t="shared" si="9"/>
        <v>169</v>
      </c>
      <c r="B37" s="51" t="s">
        <v>235</v>
      </c>
      <c r="C37" s="47">
        <f>+G22*(1+$C$12)</f>
        <v>0</v>
      </c>
      <c r="D37" s="47">
        <f>C37*(1+$C$12)</f>
        <v>0</v>
      </c>
      <c r="E37" s="47">
        <f>D37*(1+$C$12)</f>
        <v>0</v>
      </c>
      <c r="F37" s="47">
        <f t="shared" ref="F37:G37" si="12">E37*(1+$C$12)</f>
        <v>0</v>
      </c>
      <c r="G37" s="47">
        <f t="shared" si="12"/>
        <v>0</v>
      </c>
    </row>
    <row r="38" spans="1:7" s="39" customFormat="1" x14ac:dyDescent="0.25">
      <c r="A38" s="59">
        <f t="shared" si="9"/>
        <v>170</v>
      </c>
      <c r="B38" s="60" t="s">
        <v>167</v>
      </c>
      <c r="C38" s="61">
        <f>C31+C32+C33+C34-C35+C36+C37</f>
        <v>0</v>
      </c>
      <c r="D38" s="61">
        <f>D31+D32+D33+D34-D35+D36+D37</f>
        <v>0</v>
      </c>
      <c r="E38" s="61">
        <f>E31+E32+E33+E34-E35+E36+E37</f>
        <v>0</v>
      </c>
      <c r="F38" s="61">
        <f t="shared" ref="F38:G38" si="13">F31+F32+F33+F34-F35+F36+F37</f>
        <v>0</v>
      </c>
      <c r="G38" s="61">
        <f t="shared" si="13"/>
        <v>0</v>
      </c>
    </row>
    <row r="39" spans="1:7" s="39" customFormat="1" x14ac:dyDescent="0.25">
      <c r="A39" s="46">
        <f t="shared" si="9"/>
        <v>171</v>
      </c>
      <c r="B39" s="46" t="s">
        <v>241</v>
      </c>
      <c r="C39" s="62">
        <f>+G24*(1+$C$13)</f>
        <v>0</v>
      </c>
      <c r="D39" s="48">
        <f>C39*(1+$C$13)</f>
        <v>0</v>
      </c>
      <c r="E39" s="48">
        <f>D39*(1+$C$13)</f>
        <v>0</v>
      </c>
      <c r="F39" s="48">
        <f t="shared" ref="F39:G39" si="14">E39*(1+$C$13)</f>
        <v>0</v>
      </c>
      <c r="G39" s="48">
        <f t="shared" si="14"/>
        <v>0</v>
      </c>
    </row>
    <row r="40" spans="1:7" s="39" customFormat="1" x14ac:dyDescent="0.25">
      <c r="A40" s="59">
        <f t="shared" si="9"/>
        <v>172</v>
      </c>
      <c r="B40" s="63" t="s">
        <v>168</v>
      </c>
      <c r="C40" s="64">
        <f>C38-C39</f>
        <v>0</v>
      </c>
      <c r="D40" s="61">
        <f>D38-D39</f>
        <v>0</v>
      </c>
      <c r="E40" s="61">
        <f>E38-E39</f>
        <v>0</v>
      </c>
      <c r="F40" s="61">
        <f t="shared" ref="F40:G40" si="15">F38-F39</f>
        <v>0</v>
      </c>
      <c r="G40" s="61">
        <f t="shared" si="15"/>
        <v>0</v>
      </c>
    </row>
    <row r="41" spans="1:7" s="39" customFormat="1" x14ac:dyDescent="0.25">
      <c r="A41" s="46">
        <f t="shared" si="9"/>
        <v>173</v>
      </c>
      <c r="B41" s="46" t="s">
        <v>169</v>
      </c>
      <c r="C41" s="62">
        <f>'2. Sources of Funds'!$E$32</f>
        <v>0</v>
      </c>
      <c r="D41" s="62">
        <f>'2. Sources of Funds'!$E$32</f>
        <v>0</v>
      </c>
      <c r="E41" s="62">
        <f>'2. Sources of Funds'!$E$32</f>
        <v>0</v>
      </c>
      <c r="F41" s="62">
        <f>'2. Sources of Funds'!$E$32</f>
        <v>0</v>
      </c>
      <c r="G41" s="48">
        <f>'2. Sources of Funds'!$E$32</f>
        <v>0</v>
      </c>
    </row>
    <row r="42" spans="1:7" s="39" customFormat="1" x14ac:dyDescent="0.25">
      <c r="A42" s="59">
        <f t="shared" si="9"/>
        <v>174</v>
      </c>
      <c r="B42" s="59" t="s">
        <v>170</v>
      </c>
      <c r="C42" s="64">
        <f>C40-C41</f>
        <v>0</v>
      </c>
      <c r="D42" s="64">
        <f>D40-D41</f>
        <v>0</v>
      </c>
      <c r="E42" s="64">
        <f>E40-E41</f>
        <v>0</v>
      </c>
      <c r="F42" s="64">
        <f>F40-F41</f>
        <v>0</v>
      </c>
      <c r="G42" s="61">
        <f>G40-G41</f>
        <v>0</v>
      </c>
    </row>
    <row r="43" spans="1:7" s="39" customFormat="1" x14ac:dyDescent="0.25">
      <c r="A43" s="26">
        <f t="shared" si="9"/>
        <v>175</v>
      </c>
      <c r="B43" s="26" t="s">
        <v>171</v>
      </c>
      <c r="C43" s="65" t="e">
        <f>C40/C41</f>
        <v>#DIV/0!</v>
      </c>
      <c r="D43" s="65" t="e">
        <f t="shared" ref="D43:G43" si="16">D40/D41</f>
        <v>#DIV/0!</v>
      </c>
      <c r="E43" s="65" t="e">
        <f t="shared" si="16"/>
        <v>#DIV/0!</v>
      </c>
      <c r="F43" s="65" t="e">
        <f t="shared" si="16"/>
        <v>#DIV/0!</v>
      </c>
      <c r="G43" s="65" t="e">
        <f t="shared" si="16"/>
        <v>#DIV/0!</v>
      </c>
    </row>
    <row r="44" spans="1:7" s="39" customFormat="1" x14ac:dyDescent="0.25"/>
    <row r="45" spans="1:7" s="39" customFormat="1" x14ac:dyDescent="0.25">
      <c r="B45" s="68"/>
      <c r="C45" s="69" t="s">
        <v>177</v>
      </c>
      <c r="D45" s="69" t="s">
        <v>178</v>
      </c>
      <c r="E45" s="69" t="s">
        <v>179</v>
      </c>
      <c r="F45" s="69" t="s">
        <v>180</v>
      </c>
      <c r="G45" s="69" t="s">
        <v>181</v>
      </c>
    </row>
    <row r="46" spans="1:7" s="39" customFormat="1" x14ac:dyDescent="0.25">
      <c r="A46" s="46">
        <f>+A43+1</f>
        <v>176</v>
      </c>
      <c r="B46" s="46" t="s">
        <v>231</v>
      </c>
      <c r="C46" s="47">
        <f>+G31*(1+$C$12)</f>
        <v>0</v>
      </c>
      <c r="D46" s="48">
        <f t="shared" ref="D46:G49" si="17">C46*(1+$C$12)</f>
        <v>0</v>
      </c>
      <c r="E46" s="48">
        <f t="shared" si="17"/>
        <v>0</v>
      </c>
      <c r="F46" s="48">
        <f t="shared" si="17"/>
        <v>0</v>
      </c>
      <c r="G46" s="48">
        <f t="shared" si="17"/>
        <v>0</v>
      </c>
    </row>
    <row r="47" spans="1:7" s="39" customFormat="1" x14ac:dyDescent="0.25">
      <c r="A47" s="51">
        <f>+A46+1</f>
        <v>177</v>
      </c>
      <c r="B47" s="51" t="s">
        <v>236</v>
      </c>
      <c r="C47" s="47">
        <f>+G32*(1+$C$12)</f>
        <v>0</v>
      </c>
      <c r="D47" s="47">
        <f t="shared" si="17"/>
        <v>0</v>
      </c>
      <c r="E47" s="47">
        <f t="shared" si="17"/>
        <v>0</v>
      </c>
      <c r="F47" s="47">
        <f t="shared" si="17"/>
        <v>0</v>
      </c>
      <c r="G47" s="47">
        <f t="shared" si="17"/>
        <v>0</v>
      </c>
    </row>
    <row r="48" spans="1:7" s="39" customFormat="1" x14ac:dyDescent="0.25">
      <c r="A48" s="51">
        <f t="shared" ref="A48:A58" si="18">+A47+1</f>
        <v>178</v>
      </c>
      <c r="B48" s="51" t="s">
        <v>232</v>
      </c>
      <c r="C48" s="47">
        <f>+G33*(1+$C$12)</f>
        <v>0</v>
      </c>
      <c r="D48" s="47">
        <f t="shared" si="17"/>
        <v>0</v>
      </c>
      <c r="E48" s="47">
        <f t="shared" si="17"/>
        <v>0</v>
      </c>
      <c r="F48" s="47">
        <f t="shared" si="17"/>
        <v>0</v>
      </c>
      <c r="G48" s="47">
        <f t="shared" si="17"/>
        <v>0</v>
      </c>
    </row>
    <row r="49" spans="1:7" s="39" customFormat="1" x14ac:dyDescent="0.25">
      <c r="A49" s="51">
        <f t="shared" si="18"/>
        <v>179</v>
      </c>
      <c r="B49" s="51" t="s">
        <v>233</v>
      </c>
      <c r="C49" s="47">
        <f>+G34*(1+$C$12)</f>
        <v>0</v>
      </c>
      <c r="D49" s="47">
        <f t="shared" si="17"/>
        <v>0</v>
      </c>
      <c r="E49" s="47">
        <f t="shared" si="17"/>
        <v>0</v>
      </c>
      <c r="F49" s="47">
        <f t="shared" si="17"/>
        <v>0</v>
      </c>
      <c r="G49" s="47">
        <f t="shared" si="17"/>
        <v>0</v>
      </c>
    </row>
    <row r="50" spans="1:7" s="39" customFormat="1" x14ac:dyDescent="0.25">
      <c r="A50" s="51">
        <f t="shared" si="18"/>
        <v>180</v>
      </c>
      <c r="B50" s="54" t="s">
        <v>166</v>
      </c>
      <c r="C50" s="55">
        <f>SUM(C46:C49)*$C$8</f>
        <v>0</v>
      </c>
      <c r="D50" s="55">
        <f t="shared" ref="D50:G50" si="19">SUM(D46:D49)*$C$8</f>
        <v>0</v>
      </c>
      <c r="E50" s="55">
        <f t="shared" si="19"/>
        <v>0</v>
      </c>
      <c r="F50" s="55">
        <f t="shared" si="19"/>
        <v>0</v>
      </c>
      <c r="G50" s="55">
        <f t="shared" si="19"/>
        <v>0</v>
      </c>
    </row>
    <row r="51" spans="1:7" s="39" customFormat="1" x14ac:dyDescent="0.25">
      <c r="A51" s="51">
        <f t="shared" si="18"/>
        <v>181</v>
      </c>
      <c r="B51" s="51" t="s">
        <v>234</v>
      </c>
      <c r="C51" s="47">
        <f>+G36*(1+$C$12)</f>
        <v>0</v>
      </c>
      <c r="D51" s="47">
        <f>+C51*(1+$C$12)</f>
        <v>0</v>
      </c>
      <c r="E51" s="47">
        <f>+D51*(1+$C$12)</f>
        <v>0</v>
      </c>
      <c r="F51" s="47">
        <f t="shared" ref="F51:G51" si="20">+E51*(1+$C$12)</f>
        <v>0</v>
      </c>
      <c r="G51" s="47">
        <f t="shared" si="20"/>
        <v>0</v>
      </c>
    </row>
    <row r="52" spans="1:7" x14ac:dyDescent="0.25">
      <c r="A52" s="52">
        <f t="shared" si="18"/>
        <v>182</v>
      </c>
      <c r="B52" s="51" t="s">
        <v>235</v>
      </c>
      <c r="C52" s="53">
        <f>+G37*(1+$C$12)</f>
        <v>0</v>
      </c>
      <c r="D52" s="53">
        <f>C52*(1+$C$12)</f>
        <v>0</v>
      </c>
      <c r="E52" s="53">
        <f>D52*(1+$C$12)</f>
        <v>0</v>
      </c>
      <c r="F52" s="53">
        <f t="shared" ref="F52:G52" si="21">E52*(1+$C$12)</f>
        <v>0</v>
      </c>
      <c r="G52" s="53">
        <f t="shared" si="21"/>
        <v>0</v>
      </c>
    </row>
    <row r="53" spans="1:7" x14ac:dyDescent="0.25">
      <c r="A53" s="70">
        <f t="shared" si="18"/>
        <v>183</v>
      </c>
      <c r="B53" s="60" t="s">
        <v>167</v>
      </c>
      <c r="C53" s="71">
        <f>C46+C47+C48+C49-C50+C51+C52</f>
        <v>0</v>
      </c>
      <c r="D53" s="71">
        <f>D46+D47+D48+D49-D50+D51+D52</f>
        <v>0</v>
      </c>
      <c r="E53" s="71">
        <f>E46+E47+E48+E49-E50+E51+E52</f>
        <v>0</v>
      </c>
      <c r="F53" s="71">
        <f t="shared" ref="F53:G53" si="22">F46+F47+F48+F49-F50+F51+F52</f>
        <v>0</v>
      </c>
      <c r="G53" s="71">
        <f t="shared" si="22"/>
        <v>0</v>
      </c>
    </row>
    <row r="54" spans="1:7" x14ac:dyDescent="0.25">
      <c r="A54" s="72">
        <f t="shared" si="18"/>
        <v>184</v>
      </c>
      <c r="B54" s="46" t="s">
        <v>241</v>
      </c>
      <c r="C54" s="73">
        <f>+G39*(1+$C$13)</f>
        <v>0</v>
      </c>
      <c r="D54" s="74">
        <f>C54*(1+$C$13)</f>
        <v>0</v>
      </c>
      <c r="E54" s="74">
        <f>D54*(1+$C$13)</f>
        <v>0</v>
      </c>
      <c r="F54" s="74">
        <f t="shared" ref="F54:G54" si="23">E54*(1+$C$13)</f>
        <v>0</v>
      </c>
      <c r="G54" s="74">
        <f t="shared" si="23"/>
        <v>0</v>
      </c>
    </row>
    <row r="55" spans="1:7" x14ac:dyDescent="0.25">
      <c r="A55" s="70">
        <f t="shared" si="18"/>
        <v>185</v>
      </c>
      <c r="B55" s="63" t="s">
        <v>168</v>
      </c>
      <c r="C55" s="75">
        <f>C53-C54</f>
        <v>0</v>
      </c>
      <c r="D55" s="71">
        <f>D53-D54</f>
        <v>0</v>
      </c>
      <c r="E55" s="71">
        <f>E53-E54</f>
        <v>0</v>
      </c>
      <c r="F55" s="71">
        <f t="shared" ref="F55:G55" si="24">F53-F54</f>
        <v>0</v>
      </c>
      <c r="G55" s="71">
        <f t="shared" si="24"/>
        <v>0</v>
      </c>
    </row>
    <row r="56" spans="1:7" x14ac:dyDescent="0.25">
      <c r="A56" s="72">
        <f t="shared" si="18"/>
        <v>186</v>
      </c>
      <c r="B56" s="46" t="s">
        <v>169</v>
      </c>
      <c r="C56" s="73">
        <f>'2. Sources of Funds'!$E$32</f>
        <v>0</v>
      </c>
      <c r="D56" s="73">
        <f>'2. Sources of Funds'!$E$32</f>
        <v>0</v>
      </c>
      <c r="E56" s="73">
        <f>'2. Sources of Funds'!$E$32</f>
        <v>0</v>
      </c>
      <c r="F56" s="73">
        <f>'2. Sources of Funds'!$E$32</f>
        <v>0</v>
      </c>
      <c r="G56" s="74">
        <f>'2. Sources of Funds'!$E$32</f>
        <v>0</v>
      </c>
    </row>
    <row r="57" spans="1:7" s="39" customFormat="1" x14ac:dyDescent="0.25">
      <c r="A57" s="59">
        <f t="shared" si="18"/>
        <v>187</v>
      </c>
      <c r="B57" s="59" t="s">
        <v>170</v>
      </c>
      <c r="C57" s="64">
        <f>C55-C56</f>
        <v>0</v>
      </c>
      <c r="D57" s="64">
        <f>D55-D56</f>
        <v>0</v>
      </c>
      <c r="E57" s="64">
        <f>E55-E56</f>
        <v>0</v>
      </c>
      <c r="F57" s="64">
        <f>F55-F56</f>
        <v>0</v>
      </c>
      <c r="G57" s="61">
        <f>G55-G56</f>
        <v>0</v>
      </c>
    </row>
    <row r="58" spans="1:7" x14ac:dyDescent="0.25">
      <c r="A58" s="41">
        <f t="shared" si="18"/>
        <v>188</v>
      </c>
      <c r="B58" s="26" t="s">
        <v>171</v>
      </c>
      <c r="C58" s="76" t="e">
        <f>C55/C56</f>
        <v>#DIV/0!</v>
      </c>
      <c r="D58" s="76" t="e">
        <f t="shared" ref="D58:G58" si="25">D55/D56</f>
        <v>#DIV/0!</v>
      </c>
      <c r="E58" s="76" t="e">
        <f t="shared" si="25"/>
        <v>#DIV/0!</v>
      </c>
      <c r="F58" s="76" t="e">
        <f t="shared" si="25"/>
        <v>#DIV/0!</v>
      </c>
      <c r="G58" s="76" t="e">
        <f t="shared" si="25"/>
        <v>#DIV/0!</v>
      </c>
    </row>
    <row r="59" spans="1:7" x14ac:dyDescent="0.25">
      <c r="B59" s="39"/>
    </row>
  </sheetData>
  <sheetProtection password="CA43" sheet="1" objects="1" scenarios="1"/>
  <conditionalFormatting sqref="C28:G28">
    <cfRule type="cellIs" dxfId="6" priority="7" operator="lessThan">
      <formula>1.2</formula>
    </cfRule>
    <cfRule type="cellIs" dxfId="5" priority="12" operator="lessThan">
      <formula>$H$28</formula>
    </cfRule>
  </conditionalFormatting>
  <conditionalFormatting sqref="C43:G43">
    <cfRule type="cellIs" dxfId="4" priority="6" operator="lessThan">
      <formula>1.2</formula>
    </cfRule>
    <cfRule type="cellIs" dxfId="3" priority="11" operator="lessThan">
      <formula>$H$28</formula>
    </cfRule>
  </conditionalFormatting>
  <conditionalFormatting sqref="C58:G58">
    <cfRule type="cellIs" dxfId="2" priority="1" operator="lessThan">
      <formula>1.2</formula>
    </cfRule>
    <cfRule type="cellIs" dxfId="1" priority="2" operator="lessThan">
      <formula>$H$28</formula>
    </cfRule>
  </conditionalFormatting>
  <pageMargins left="0.7" right="0.7" top="0.75" bottom="0.75" header="0.3" footer="0.3"/>
  <pageSetup scale="83" fitToHeight="7" orientation="portrait"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D5B88-6CBA-47C0-B366-3C989BD592C8}">
  <dimension ref="A1:K36"/>
  <sheetViews>
    <sheetView workbookViewId="0">
      <selection activeCell="D15" sqref="D15"/>
    </sheetView>
  </sheetViews>
  <sheetFormatPr defaultRowHeight="13.2" x14ac:dyDescent="0.25"/>
  <cols>
    <col min="1" max="1" width="95.6640625" customWidth="1"/>
    <col min="2" max="2" width="16.88671875" customWidth="1"/>
    <col min="3" max="4" width="14.33203125" customWidth="1"/>
    <col min="5" max="5" width="15.44140625" customWidth="1"/>
    <col min="6" max="6" width="15.33203125" customWidth="1"/>
  </cols>
  <sheetData>
    <row r="1" spans="1:11" s="11" customFormat="1" ht="30.6" customHeight="1" x14ac:dyDescent="0.25">
      <c r="A1" s="30" t="s">
        <v>182</v>
      </c>
    </row>
    <row r="2" spans="1:11" s="32" customFormat="1" ht="16.2" thickBot="1" x14ac:dyDescent="0.35">
      <c r="A2" s="31"/>
    </row>
    <row r="3" spans="1:11" s="32" customFormat="1" ht="16.2" thickBot="1" x14ac:dyDescent="0.35">
      <c r="A3" s="31" t="s">
        <v>217</v>
      </c>
      <c r="B3" s="33" t="s">
        <v>183</v>
      </c>
      <c r="C3" s="34"/>
      <c r="D3" s="33" t="s">
        <v>184</v>
      </c>
      <c r="E3" s="34"/>
    </row>
    <row r="4" spans="1:11" s="11" customFormat="1" ht="13.8" thickBot="1" x14ac:dyDescent="0.3"/>
    <row r="5" spans="1:11" s="11" customFormat="1" x14ac:dyDescent="0.25">
      <c r="A5" s="12" t="s">
        <v>89</v>
      </c>
      <c r="B5" s="13">
        <f>'3. Project Income'!C9</f>
        <v>0</v>
      </c>
      <c r="C5" s="14"/>
      <c r="D5" s="175" t="s">
        <v>240</v>
      </c>
      <c r="E5" s="176">
        <f>'5. Proforma'!C13</f>
        <v>0.03</v>
      </c>
    </row>
    <row r="6" spans="1:11" s="11" customFormat="1" x14ac:dyDescent="0.25">
      <c r="A6" s="15" t="s">
        <v>90</v>
      </c>
      <c r="B6" s="10" t="str">
        <f>'2. Sources of Funds'!C21</f>
        <v>Pending Data</v>
      </c>
      <c r="D6" s="175"/>
      <c r="E6" s="175"/>
    </row>
    <row r="7" spans="1:11" s="11" customFormat="1" ht="13.8" thickBot="1" x14ac:dyDescent="0.3">
      <c r="A7" s="16" t="s">
        <v>91</v>
      </c>
      <c r="B7" s="17" t="e">
        <f>ROUNDUP(B6*B5,0)</f>
        <v>#VALUE!</v>
      </c>
    </row>
    <row r="8" spans="1:11" s="11" customFormat="1" x14ac:dyDescent="0.25"/>
    <row r="9" spans="1:11" s="11" customFormat="1" x14ac:dyDescent="0.25">
      <c r="A9" s="18"/>
      <c r="B9" s="19" t="s">
        <v>161</v>
      </c>
      <c r="C9" s="19" t="s">
        <v>162</v>
      </c>
      <c r="D9" s="19" t="s">
        <v>163</v>
      </c>
      <c r="E9" s="19" t="s">
        <v>164</v>
      </c>
      <c r="F9" s="19" t="s">
        <v>165</v>
      </c>
      <c r="G9" s="20"/>
      <c r="H9" s="21"/>
      <c r="I9" s="21"/>
      <c r="J9" s="21"/>
      <c r="K9" s="21"/>
    </row>
    <row r="10" spans="1:11" s="11" customFormat="1" x14ac:dyDescent="0.25">
      <c r="A10" s="154" t="s">
        <v>237</v>
      </c>
      <c r="B10" s="155">
        <f>'5. Proforma'!C23</f>
        <v>0</v>
      </c>
      <c r="C10" s="155">
        <f>'5. Proforma'!D23</f>
        <v>0</v>
      </c>
      <c r="D10" s="155">
        <f>'5. Proforma'!E23</f>
        <v>0</v>
      </c>
      <c r="E10" s="155">
        <f>'5. Proforma'!F23</f>
        <v>0</v>
      </c>
      <c r="F10" s="155">
        <f>'5. Proforma'!G23</f>
        <v>0</v>
      </c>
      <c r="G10" s="20"/>
      <c r="H10" s="21"/>
      <c r="I10" s="21"/>
      <c r="J10" s="21"/>
      <c r="K10" s="21"/>
    </row>
    <row r="11" spans="1:11" s="11" customFormat="1" x14ac:dyDescent="0.25">
      <c r="A11" s="146" t="s">
        <v>238</v>
      </c>
      <c r="B11" s="155">
        <f>'4. Project Expenses'!E25</f>
        <v>0</v>
      </c>
      <c r="C11" s="155">
        <f>B11*(1+$E$5)</f>
        <v>0</v>
      </c>
      <c r="D11" s="155">
        <f t="shared" ref="D11:F11" si="0">C11*(1+$E$5)</f>
        <v>0</v>
      </c>
      <c r="E11" s="155">
        <f t="shared" si="0"/>
        <v>0</v>
      </c>
      <c r="F11" s="155">
        <f t="shared" si="0"/>
        <v>0</v>
      </c>
      <c r="G11" s="20"/>
      <c r="H11" s="21"/>
      <c r="I11" s="21"/>
      <c r="J11" s="21"/>
      <c r="K11" s="21"/>
    </row>
    <row r="12" spans="1:11" s="11" customFormat="1" x14ac:dyDescent="0.25">
      <c r="A12" s="22" t="s">
        <v>168</v>
      </c>
      <c r="B12" s="23">
        <f>B10-B11</f>
        <v>0</v>
      </c>
      <c r="C12" s="23">
        <f t="shared" ref="C12:F12" si="1">C10-C11</f>
        <v>0</v>
      </c>
      <c r="D12" s="23">
        <f t="shared" si="1"/>
        <v>0</v>
      </c>
      <c r="E12" s="23">
        <f t="shared" si="1"/>
        <v>0</v>
      </c>
      <c r="F12" s="23">
        <f t="shared" si="1"/>
        <v>0</v>
      </c>
      <c r="G12" s="24"/>
      <c r="H12" s="25"/>
      <c r="I12" s="25"/>
      <c r="J12" s="25"/>
      <c r="K12" s="25"/>
    </row>
    <row r="13" spans="1:11" s="11" customFormat="1" x14ac:dyDescent="0.25">
      <c r="A13" s="26" t="s">
        <v>239</v>
      </c>
      <c r="B13" s="27">
        <f>'2. Sources of Funds'!$E$32</f>
        <v>0</v>
      </c>
      <c r="C13" s="27">
        <f>'2. Sources of Funds'!$E$32</f>
        <v>0</v>
      </c>
      <c r="D13" s="27">
        <f>'2. Sources of Funds'!$E$32</f>
        <v>0</v>
      </c>
      <c r="E13" s="27">
        <f>'2. Sources of Funds'!$E$32</f>
        <v>0</v>
      </c>
      <c r="F13" s="27">
        <f>'2. Sources of Funds'!$E$32</f>
        <v>0</v>
      </c>
      <c r="G13" s="24"/>
      <c r="H13" s="25"/>
      <c r="I13" s="25"/>
      <c r="J13" s="25"/>
      <c r="K13" s="25"/>
    </row>
    <row r="14" spans="1:11" s="11" customFormat="1" x14ac:dyDescent="0.25">
      <c r="A14" s="26" t="s">
        <v>170</v>
      </c>
      <c r="B14" s="23">
        <f>+B12-B13</f>
        <v>0</v>
      </c>
      <c r="C14" s="23">
        <f>+C12-C13</f>
        <v>0</v>
      </c>
      <c r="D14" s="23">
        <f>+D12-D13</f>
        <v>0</v>
      </c>
      <c r="E14" s="23">
        <f t="shared" ref="E14:F14" si="2">+E12-E13</f>
        <v>0</v>
      </c>
      <c r="F14" s="23">
        <f t="shared" si="2"/>
        <v>0</v>
      </c>
      <c r="G14" s="28"/>
      <c r="H14" s="25"/>
      <c r="I14" s="25"/>
      <c r="J14" s="25"/>
      <c r="K14" s="25"/>
    </row>
    <row r="15" spans="1:11" s="11" customFormat="1" x14ac:dyDescent="0.25"/>
    <row r="16" spans="1:11" s="11" customFormat="1" x14ac:dyDescent="0.25">
      <c r="A16" s="18"/>
      <c r="B16" s="19" t="s">
        <v>172</v>
      </c>
      <c r="C16" s="19" t="s">
        <v>173</v>
      </c>
      <c r="D16" s="19" t="s">
        <v>174</v>
      </c>
      <c r="E16" s="19" t="s">
        <v>175</v>
      </c>
      <c r="F16" s="19" t="s">
        <v>176</v>
      </c>
    </row>
    <row r="17" spans="1:9" s="11" customFormat="1" x14ac:dyDescent="0.25">
      <c r="A17" s="154" t="s">
        <v>237</v>
      </c>
      <c r="B17" s="155">
        <f>'5. Proforma'!C38</f>
        <v>0</v>
      </c>
      <c r="C17" s="155">
        <f>'5. Proforma'!D38</f>
        <v>0</v>
      </c>
      <c r="D17" s="155">
        <f>'5. Proforma'!E38</f>
        <v>0</v>
      </c>
      <c r="E17" s="155">
        <f>'5. Proforma'!F38</f>
        <v>0</v>
      </c>
      <c r="F17" s="155">
        <f>'5. Proforma'!G38</f>
        <v>0</v>
      </c>
    </row>
    <row r="18" spans="1:9" s="11" customFormat="1" x14ac:dyDescent="0.25">
      <c r="A18" s="146" t="s">
        <v>238</v>
      </c>
      <c r="B18" s="155">
        <f>F11*(1+E5)</f>
        <v>0</v>
      </c>
      <c r="C18" s="155">
        <f>B18*(1+$E$5)</f>
        <v>0</v>
      </c>
      <c r="D18" s="155">
        <f t="shared" ref="D18:F18" si="3">C18*(1+$E$5)</f>
        <v>0</v>
      </c>
      <c r="E18" s="155">
        <f t="shared" si="3"/>
        <v>0</v>
      </c>
      <c r="F18" s="155">
        <f t="shared" si="3"/>
        <v>0</v>
      </c>
    </row>
    <row r="19" spans="1:9" s="11" customFormat="1" x14ac:dyDescent="0.25">
      <c r="A19" s="22" t="s">
        <v>168</v>
      </c>
      <c r="B19" s="156">
        <f>B17-B18</f>
        <v>0</v>
      </c>
      <c r="C19" s="156">
        <f t="shared" ref="C19:F19" si="4">C17-C18</f>
        <v>0</v>
      </c>
      <c r="D19" s="156">
        <f t="shared" si="4"/>
        <v>0</v>
      </c>
      <c r="E19" s="156">
        <f t="shared" si="4"/>
        <v>0</v>
      </c>
      <c r="F19" s="156">
        <f t="shared" si="4"/>
        <v>0</v>
      </c>
    </row>
    <row r="20" spans="1:9" s="11" customFormat="1" x14ac:dyDescent="0.25">
      <c r="A20" s="26" t="s">
        <v>239</v>
      </c>
      <c r="B20" s="156">
        <f>'2. Sources of Funds'!$E$32</f>
        <v>0</v>
      </c>
      <c r="C20" s="156">
        <f>'2. Sources of Funds'!$E$32</f>
        <v>0</v>
      </c>
      <c r="D20" s="156">
        <f>'2. Sources of Funds'!$E$32</f>
        <v>0</v>
      </c>
      <c r="E20" s="156">
        <f>'2. Sources of Funds'!$E$32</f>
        <v>0</v>
      </c>
      <c r="F20" s="156">
        <f>'2. Sources of Funds'!$E$32</f>
        <v>0</v>
      </c>
    </row>
    <row r="21" spans="1:9" s="11" customFormat="1" x14ac:dyDescent="0.25">
      <c r="A21" s="26" t="s">
        <v>170</v>
      </c>
      <c r="B21" s="23">
        <f>+B19-B20</f>
        <v>0</v>
      </c>
      <c r="C21" s="23">
        <f>+C19-C20</f>
        <v>0</v>
      </c>
      <c r="D21" s="23">
        <f>+D19-D20</f>
        <v>0</v>
      </c>
      <c r="E21" s="23">
        <f t="shared" ref="E21:F21" si="5">+E19-E20</f>
        <v>0</v>
      </c>
      <c r="F21" s="23">
        <f t="shared" si="5"/>
        <v>0</v>
      </c>
    </row>
    <row r="22" spans="1:9" s="11" customFormat="1" x14ac:dyDescent="0.25"/>
    <row r="23" spans="1:9" s="11" customFormat="1" x14ac:dyDescent="0.25">
      <c r="A23" s="18"/>
      <c r="B23" s="19" t="s">
        <v>177</v>
      </c>
      <c r="C23" s="19" t="s">
        <v>178</v>
      </c>
      <c r="D23" s="19" t="s">
        <v>179</v>
      </c>
      <c r="E23" s="19" t="s">
        <v>180</v>
      </c>
      <c r="F23" s="19" t="s">
        <v>181</v>
      </c>
    </row>
    <row r="24" spans="1:9" s="11" customFormat="1" x14ac:dyDescent="0.25">
      <c r="A24" s="154" t="s">
        <v>237</v>
      </c>
      <c r="B24" s="155">
        <f>'5. Proforma'!C53</f>
        <v>0</v>
      </c>
      <c r="C24" s="155">
        <f>'5. Proforma'!D53</f>
        <v>0</v>
      </c>
      <c r="D24" s="155">
        <f>'5. Proforma'!E53</f>
        <v>0</v>
      </c>
      <c r="E24" s="155">
        <f>'5. Proforma'!F53</f>
        <v>0</v>
      </c>
      <c r="F24" s="155">
        <f>'5. Proforma'!G53</f>
        <v>0</v>
      </c>
      <c r="G24" s="157"/>
    </row>
    <row r="25" spans="1:9" s="11" customFormat="1" x14ac:dyDescent="0.25">
      <c r="A25" s="146" t="s">
        <v>238</v>
      </c>
      <c r="B25" s="155">
        <f>F18*(1+E5)</f>
        <v>0</v>
      </c>
      <c r="C25" s="155">
        <f>B25*(1+$E$5)</f>
        <v>0</v>
      </c>
      <c r="D25" s="155">
        <f t="shared" ref="D25:F25" si="6">C25*(1+$E$5)</f>
        <v>0</v>
      </c>
      <c r="E25" s="155">
        <f t="shared" si="6"/>
        <v>0</v>
      </c>
      <c r="F25" s="155">
        <f t="shared" si="6"/>
        <v>0</v>
      </c>
      <c r="G25" s="158"/>
      <c r="H25" s="159"/>
      <c r="I25" s="105"/>
    </row>
    <row r="26" spans="1:9" s="11" customFormat="1" x14ac:dyDescent="0.25">
      <c r="A26" s="22" t="s">
        <v>168</v>
      </c>
      <c r="B26" s="23">
        <f>B24-B25</f>
        <v>0</v>
      </c>
      <c r="C26" s="23">
        <f t="shared" ref="C26:F26" si="7">C24-C25</f>
        <v>0</v>
      </c>
      <c r="D26" s="23">
        <f t="shared" si="7"/>
        <v>0</v>
      </c>
      <c r="E26" s="23">
        <f t="shared" si="7"/>
        <v>0</v>
      </c>
      <c r="F26" s="23">
        <f t="shared" si="7"/>
        <v>0</v>
      </c>
      <c r="G26" s="157"/>
      <c r="H26" s="105"/>
    </row>
    <row r="27" spans="1:9" s="11" customFormat="1" x14ac:dyDescent="0.25">
      <c r="A27" s="26" t="s">
        <v>239</v>
      </c>
      <c r="B27" s="23">
        <f>'2. Sources of Funds'!$E$32</f>
        <v>0</v>
      </c>
      <c r="C27" s="23">
        <f>'2. Sources of Funds'!$E$32</f>
        <v>0</v>
      </c>
      <c r="D27" s="23">
        <f>'2. Sources of Funds'!$E$32</f>
        <v>0</v>
      </c>
      <c r="E27" s="23">
        <f>'2. Sources of Funds'!$E$32</f>
        <v>0</v>
      </c>
      <c r="F27" s="23">
        <f>'2. Sources of Funds'!$E$32</f>
        <v>0</v>
      </c>
    </row>
    <row r="28" spans="1:9" s="11" customFormat="1" x14ac:dyDescent="0.25">
      <c r="A28" s="26" t="s">
        <v>170</v>
      </c>
      <c r="B28" s="23">
        <f>+B26-B27</f>
        <v>0</v>
      </c>
      <c r="C28" s="23">
        <f>+C26-C27</f>
        <v>0</v>
      </c>
      <c r="D28" s="23">
        <f>+D26-D27</f>
        <v>0</v>
      </c>
      <c r="E28" s="23">
        <f t="shared" ref="E28:F28" si="8">+E26-E27</f>
        <v>0</v>
      </c>
      <c r="F28" s="23">
        <f t="shared" si="8"/>
        <v>0</v>
      </c>
    </row>
    <row r="29" spans="1:9" s="11" customFormat="1" x14ac:dyDescent="0.25"/>
    <row r="30" spans="1:9" s="11" customFormat="1" x14ac:dyDescent="0.25">
      <c r="A30" s="146" t="s">
        <v>185</v>
      </c>
      <c r="B30" s="27" t="str">
        <f>IF(SUM(B21:F21,B28:F28,B14:F14)&lt;0,SUM(B21:F21,B28:F28,B14:F14),"Positive")</f>
        <v>Positive</v>
      </c>
      <c r="C30" s="14"/>
    </row>
    <row r="31" spans="1:9" s="11" customFormat="1" ht="13.8" thickBot="1" x14ac:dyDescent="0.3">
      <c r="A31" s="72" t="s">
        <v>186</v>
      </c>
      <c r="B31" s="145" t="str">
        <f>IF(B30="Positive","N/A",(B30*B6))</f>
        <v>N/A</v>
      </c>
    </row>
    <row r="32" spans="1:9" s="11" customFormat="1" ht="14.4" thickBot="1" x14ac:dyDescent="0.3">
      <c r="A32" s="147" t="s">
        <v>218</v>
      </c>
      <c r="B32" s="148" t="str">
        <f>IF(B31="N/A","N/A",IF(B31&lt;-2000000,2000000,B31*-1))</f>
        <v>N/A</v>
      </c>
      <c r="C32" s="14"/>
    </row>
    <row r="33" spans="1:3" s="11" customFormat="1" x14ac:dyDescent="0.25"/>
    <row r="34" spans="1:3" s="11" customFormat="1" x14ac:dyDescent="0.25">
      <c r="A34" s="174" t="s">
        <v>187</v>
      </c>
      <c r="B34" s="174"/>
      <c r="C34" s="174"/>
    </row>
    <row r="35" spans="1:3" s="11" customFormat="1" x14ac:dyDescent="0.25"/>
    <row r="36" spans="1:3" s="11" customFormat="1" x14ac:dyDescent="0.25"/>
  </sheetData>
  <sheetProtection password="CA43" sheet="1" objects="1" scenarios="1"/>
  <mergeCells count="1">
    <mergeCell ref="A34:C34"/>
  </mergeCells>
  <conditionalFormatting sqref="B7">
    <cfRule type="cellIs" dxfId="0" priority="8" operator="lessThan">
      <formula>10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B7D0A238BD2B4E8895BA3AB594C7E4" ma:contentTypeVersion="8" ma:contentTypeDescription="Create a new document." ma:contentTypeScope="" ma:versionID="49609a038e4a7e31c98844d6396dd961">
  <xsd:schema xmlns:xsd="http://www.w3.org/2001/XMLSchema" xmlns:xs="http://www.w3.org/2001/XMLSchema" xmlns:p="http://schemas.microsoft.com/office/2006/metadata/properties" xmlns:ns2="d316521b-85d1-4d97-b77a-fdbe68a398ff" xmlns:ns3="80311bc3-15f0-4650-b260-9922a2827d96" targetNamespace="http://schemas.microsoft.com/office/2006/metadata/properties" ma:root="true" ma:fieldsID="8ea14c75b8c97f6dcbd4e57a2b5e55f8" ns2:_="" ns3:_="">
    <xsd:import namespace="d316521b-85d1-4d97-b77a-fdbe68a398ff"/>
    <xsd:import namespace="80311bc3-15f0-4650-b260-9922a2827d9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16521b-85d1-4d97-b77a-fdbe68a398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311bc3-15f0-4650-b260-9922a2827d9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B32DAC-552A-493B-B276-66300C0E42B1}">
  <ds:schemaRefs>
    <ds:schemaRef ds:uri="http://purl.org/dc/elements/1.1/"/>
    <ds:schemaRef ds:uri="http://schemas.microsoft.com/office/2006/metadata/properties"/>
    <ds:schemaRef ds:uri="d316521b-85d1-4d97-b77a-fdbe68a398ff"/>
    <ds:schemaRef ds:uri="http://purl.org/dc/terms/"/>
    <ds:schemaRef ds:uri="http://schemas.openxmlformats.org/package/2006/metadata/core-properties"/>
    <ds:schemaRef ds:uri="80311bc3-15f0-4650-b260-9922a2827d96"/>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DB52E68-E5DE-4AEB-AF67-772E50A4EB97}">
  <ds:schemaRefs>
    <ds:schemaRef ds:uri="http://schemas.microsoft.com/sharepoint/v3/contenttype/forms"/>
  </ds:schemaRefs>
</ds:datastoreItem>
</file>

<file path=customXml/itemProps3.xml><?xml version="1.0" encoding="utf-8"?>
<ds:datastoreItem xmlns:ds="http://schemas.openxmlformats.org/officeDocument/2006/customXml" ds:itemID="{71DE540E-337D-4025-BD63-1AAF235D35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16521b-85d1-4d97-b77a-fdbe68a398ff"/>
    <ds:schemaRef ds:uri="80311bc3-15f0-4650-b260-9922a2827d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1. Development Budget</vt:lpstr>
      <vt:lpstr>2. Sources of Funds</vt:lpstr>
      <vt:lpstr>3. Project Income</vt:lpstr>
      <vt:lpstr>4. Project Expenses</vt:lpstr>
      <vt:lpstr>5. Proforma</vt:lpstr>
      <vt:lpstr>6. Estimated Operating Reserve</vt:lpstr>
      <vt:lpstr>'1. Development Budget'!Print_Area</vt:lpstr>
      <vt:lpstr>'2. Sources of Funds'!Print_Area</vt:lpstr>
      <vt:lpstr>'3. Project Income'!Print_Area</vt:lpstr>
      <vt:lpstr>'4. Project Expenses'!Print_Area</vt:lpstr>
      <vt:lpstr>'5. Proforma'!Print_Area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2021-08-13T22:13:50Z</dcterms:created>
  <dcterms:modified xsi:type="dcterms:W3CDTF">2023-03-29T21:30:43Z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0x01010044B7D0A238BD2B4E8895BA3AB594C7E4</vt:lpwstr>
  </property>
</Properties>
</file>